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PC\Desktop\FIFE 2023\"/>
    </mc:Choice>
  </mc:AlternateContent>
  <bookViews>
    <workbookView xWindow="0" yWindow="0" windowWidth="19200" windowHeight="11490"/>
  </bookViews>
  <sheets>
    <sheet name="THchi" sheetId="1" r:id="rId1"/>
  </sheets>
  <externalReferences>
    <externalReference r:id="rId2"/>
    <externalReference r:id="rId3"/>
  </externalReferences>
  <definedNames>
    <definedName name="_xlnm.Print_Area" localSheetId="0">THchi!$A$1:$N$129</definedName>
    <definedName name="_xlnm.Print_Titles" localSheetId="0">THchi!$7:$8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E12" i="1"/>
  <c r="F12" i="1"/>
  <c r="G12" i="1"/>
  <c r="H12" i="1"/>
  <c r="I12" i="1"/>
  <c r="J12" i="1"/>
  <c r="K12" i="1"/>
  <c r="L12" i="1"/>
  <c r="M12" i="1"/>
  <c r="N12" i="1"/>
  <c r="D12" i="1" l="1"/>
  <c r="B12" i="1" s="1"/>
  <c r="Q22" i="1"/>
  <c r="P17" i="1" l="1"/>
  <c r="C54" i="1" l="1"/>
  <c r="C44" i="1"/>
  <c r="S44" i="1"/>
  <c r="C42" i="1"/>
  <c r="S42" i="1"/>
  <c r="C28" i="1"/>
  <c r="S28" i="1"/>
  <c r="D127" i="1" l="1"/>
  <c r="C127" i="1"/>
  <c r="C126" i="1"/>
  <c r="B126" i="1" s="1"/>
  <c r="D125" i="1"/>
  <c r="C125" i="1"/>
  <c r="D124" i="1"/>
  <c r="C124" i="1"/>
  <c r="D123" i="1"/>
  <c r="C123" i="1"/>
  <c r="D122" i="1"/>
  <c r="C122" i="1"/>
  <c r="D121" i="1"/>
  <c r="C121" i="1"/>
  <c r="D120" i="1"/>
  <c r="C120" i="1"/>
  <c r="N119" i="1"/>
  <c r="M119" i="1"/>
  <c r="L119" i="1"/>
  <c r="K119" i="1"/>
  <c r="J119" i="1"/>
  <c r="I119" i="1"/>
  <c r="H119" i="1"/>
  <c r="G119" i="1"/>
  <c r="F119" i="1"/>
  <c r="E119" i="1"/>
  <c r="D118" i="1"/>
  <c r="C118" i="1"/>
  <c r="D117" i="1"/>
  <c r="C117" i="1"/>
  <c r="N116" i="1"/>
  <c r="M116" i="1"/>
  <c r="L116" i="1"/>
  <c r="K116" i="1"/>
  <c r="J116" i="1"/>
  <c r="J115" i="1" s="1"/>
  <c r="I116" i="1"/>
  <c r="H116" i="1"/>
  <c r="G116" i="1"/>
  <c r="F116" i="1"/>
  <c r="E116" i="1"/>
  <c r="I115" i="1"/>
  <c r="I110" i="1" s="1"/>
  <c r="C114" i="1"/>
  <c r="B114" i="1" s="1"/>
  <c r="D113" i="1"/>
  <c r="C113" i="1"/>
  <c r="D112" i="1"/>
  <c r="C112" i="1"/>
  <c r="B112" i="1" s="1"/>
  <c r="N111" i="1"/>
  <c r="M111" i="1"/>
  <c r="L111" i="1"/>
  <c r="K111" i="1"/>
  <c r="J111" i="1"/>
  <c r="J110" i="1" s="1"/>
  <c r="I111" i="1"/>
  <c r="H111" i="1"/>
  <c r="G111" i="1"/>
  <c r="F111" i="1"/>
  <c r="E111" i="1"/>
  <c r="N109" i="1"/>
  <c r="M109" i="1"/>
  <c r="L109" i="1"/>
  <c r="K109" i="1"/>
  <c r="J109" i="1"/>
  <c r="I109" i="1"/>
  <c r="H109" i="1"/>
  <c r="G109" i="1"/>
  <c r="F109" i="1"/>
  <c r="E109" i="1"/>
  <c r="N108" i="1"/>
  <c r="M108" i="1"/>
  <c r="L108" i="1"/>
  <c r="K108" i="1"/>
  <c r="J108" i="1"/>
  <c r="I108" i="1"/>
  <c r="H108" i="1"/>
  <c r="G108" i="1"/>
  <c r="F108" i="1"/>
  <c r="E108" i="1"/>
  <c r="C108" i="1"/>
  <c r="D107" i="1"/>
  <c r="C107" i="1"/>
  <c r="D106" i="1"/>
  <c r="C106" i="1"/>
  <c r="N105" i="1"/>
  <c r="M105" i="1"/>
  <c r="L105" i="1"/>
  <c r="K105" i="1"/>
  <c r="J105" i="1"/>
  <c r="I105" i="1"/>
  <c r="H105" i="1"/>
  <c r="G105" i="1"/>
  <c r="F105" i="1"/>
  <c r="E105" i="1"/>
  <c r="N103" i="1"/>
  <c r="M103" i="1"/>
  <c r="L103" i="1"/>
  <c r="K103" i="1"/>
  <c r="J103" i="1"/>
  <c r="I103" i="1"/>
  <c r="H103" i="1"/>
  <c r="G103" i="1"/>
  <c r="F103" i="1"/>
  <c r="E103" i="1"/>
  <c r="C103" i="1"/>
  <c r="N102" i="1"/>
  <c r="N100" i="1" s="1"/>
  <c r="M102" i="1"/>
  <c r="M100" i="1" s="1"/>
  <c r="L102" i="1"/>
  <c r="L100" i="1" s="1"/>
  <c r="K102" i="1"/>
  <c r="K100" i="1" s="1"/>
  <c r="J102" i="1"/>
  <c r="J100" i="1" s="1"/>
  <c r="I102" i="1"/>
  <c r="I100" i="1" s="1"/>
  <c r="H102" i="1"/>
  <c r="H100" i="1" s="1"/>
  <c r="G102" i="1"/>
  <c r="G100" i="1" s="1"/>
  <c r="F102" i="1"/>
  <c r="E102" i="1"/>
  <c r="E100" i="1" s="1"/>
  <c r="C102" i="1"/>
  <c r="D99" i="1"/>
  <c r="C99" i="1"/>
  <c r="N98" i="1"/>
  <c r="M98" i="1"/>
  <c r="L98" i="1"/>
  <c r="K98" i="1"/>
  <c r="J98" i="1"/>
  <c r="I98" i="1"/>
  <c r="H98" i="1"/>
  <c r="G98" i="1"/>
  <c r="F98" i="1"/>
  <c r="E98" i="1"/>
  <c r="C98" i="1"/>
  <c r="N97" i="1"/>
  <c r="N96" i="1" s="1"/>
  <c r="M97" i="1"/>
  <c r="M96" i="1" s="1"/>
  <c r="L97" i="1"/>
  <c r="K97" i="1"/>
  <c r="J97" i="1"/>
  <c r="I97" i="1"/>
  <c r="H97" i="1"/>
  <c r="G97" i="1"/>
  <c r="F97" i="1"/>
  <c r="F96" i="1" s="1"/>
  <c r="E97" i="1"/>
  <c r="C97" i="1"/>
  <c r="N95" i="1"/>
  <c r="M95" i="1"/>
  <c r="L95" i="1"/>
  <c r="K95" i="1"/>
  <c r="J95" i="1"/>
  <c r="I95" i="1"/>
  <c r="H95" i="1"/>
  <c r="G95" i="1"/>
  <c r="F95" i="1"/>
  <c r="E95" i="1"/>
  <c r="N94" i="1"/>
  <c r="M94" i="1"/>
  <c r="L94" i="1"/>
  <c r="K94" i="1"/>
  <c r="J94" i="1"/>
  <c r="I94" i="1"/>
  <c r="H94" i="1"/>
  <c r="G94" i="1"/>
  <c r="F94" i="1"/>
  <c r="E94" i="1"/>
  <c r="N93" i="1"/>
  <c r="M93" i="1"/>
  <c r="L93" i="1"/>
  <c r="K93" i="1"/>
  <c r="J93" i="1"/>
  <c r="I93" i="1"/>
  <c r="H93" i="1"/>
  <c r="G93" i="1"/>
  <c r="F93" i="1"/>
  <c r="E93" i="1"/>
  <c r="N92" i="1"/>
  <c r="M92" i="1"/>
  <c r="L92" i="1"/>
  <c r="K92" i="1"/>
  <c r="J92" i="1"/>
  <c r="I92" i="1"/>
  <c r="H92" i="1"/>
  <c r="G92" i="1"/>
  <c r="F92" i="1"/>
  <c r="E92" i="1"/>
  <c r="N91" i="1"/>
  <c r="M91" i="1"/>
  <c r="L91" i="1"/>
  <c r="K91" i="1"/>
  <c r="J91" i="1"/>
  <c r="I91" i="1"/>
  <c r="H91" i="1"/>
  <c r="G91" i="1"/>
  <c r="F91" i="1"/>
  <c r="E91" i="1"/>
  <c r="N90" i="1"/>
  <c r="M90" i="1"/>
  <c r="L90" i="1"/>
  <c r="K90" i="1"/>
  <c r="J90" i="1"/>
  <c r="I90" i="1"/>
  <c r="H90" i="1"/>
  <c r="G90" i="1"/>
  <c r="F90" i="1"/>
  <c r="E90" i="1"/>
  <c r="N89" i="1"/>
  <c r="M89" i="1"/>
  <c r="L89" i="1"/>
  <c r="K89" i="1"/>
  <c r="J89" i="1"/>
  <c r="I89" i="1"/>
  <c r="H89" i="1"/>
  <c r="G89" i="1"/>
  <c r="F89" i="1"/>
  <c r="E89" i="1"/>
  <c r="N88" i="1"/>
  <c r="M88" i="1"/>
  <c r="L88" i="1"/>
  <c r="K88" i="1"/>
  <c r="J88" i="1"/>
  <c r="I88" i="1"/>
  <c r="H88" i="1"/>
  <c r="G88" i="1"/>
  <c r="F88" i="1"/>
  <c r="E88" i="1"/>
  <c r="N86" i="1"/>
  <c r="M86" i="1"/>
  <c r="L86" i="1"/>
  <c r="K86" i="1"/>
  <c r="J86" i="1"/>
  <c r="I86" i="1"/>
  <c r="H86" i="1"/>
  <c r="G86" i="1"/>
  <c r="F86" i="1"/>
  <c r="E86" i="1"/>
  <c r="C86" i="1"/>
  <c r="N85" i="1"/>
  <c r="M85" i="1"/>
  <c r="L85" i="1"/>
  <c r="K85" i="1"/>
  <c r="J85" i="1"/>
  <c r="I85" i="1"/>
  <c r="H85" i="1"/>
  <c r="G85" i="1"/>
  <c r="F85" i="1"/>
  <c r="N84" i="1"/>
  <c r="M84" i="1"/>
  <c r="L84" i="1"/>
  <c r="K84" i="1"/>
  <c r="J84" i="1"/>
  <c r="I84" i="1"/>
  <c r="H84" i="1"/>
  <c r="G84" i="1"/>
  <c r="F84" i="1"/>
  <c r="E84" i="1"/>
  <c r="N83" i="1"/>
  <c r="M83" i="1"/>
  <c r="L83" i="1"/>
  <c r="K83" i="1"/>
  <c r="J83" i="1"/>
  <c r="I83" i="1"/>
  <c r="H83" i="1"/>
  <c r="G83" i="1"/>
  <c r="F83" i="1"/>
  <c r="E83" i="1"/>
  <c r="N82" i="1"/>
  <c r="M82" i="1"/>
  <c r="L82" i="1"/>
  <c r="K82" i="1"/>
  <c r="J82" i="1"/>
  <c r="I82" i="1"/>
  <c r="H82" i="1"/>
  <c r="G82" i="1"/>
  <c r="F82" i="1"/>
  <c r="E82" i="1"/>
  <c r="N81" i="1"/>
  <c r="M81" i="1"/>
  <c r="L81" i="1"/>
  <c r="K81" i="1"/>
  <c r="J81" i="1"/>
  <c r="I81" i="1"/>
  <c r="H81" i="1"/>
  <c r="G81" i="1"/>
  <c r="F81" i="1"/>
  <c r="E81" i="1"/>
  <c r="N80" i="1"/>
  <c r="M80" i="1"/>
  <c r="L80" i="1"/>
  <c r="K80" i="1"/>
  <c r="J80" i="1"/>
  <c r="I80" i="1"/>
  <c r="H80" i="1"/>
  <c r="G80" i="1"/>
  <c r="F80" i="1"/>
  <c r="E80" i="1"/>
  <c r="N79" i="1"/>
  <c r="M79" i="1"/>
  <c r="L79" i="1"/>
  <c r="K79" i="1"/>
  <c r="J79" i="1"/>
  <c r="I79" i="1"/>
  <c r="H79" i="1"/>
  <c r="G79" i="1"/>
  <c r="F79" i="1"/>
  <c r="E79" i="1"/>
  <c r="N77" i="1"/>
  <c r="M77" i="1"/>
  <c r="L77" i="1"/>
  <c r="K77" i="1"/>
  <c r="J77" i="1"/>
  <c r="I77" i="1"/>
  <c r="H77" i="1"/>
  <c r="G77" i="1"/>
  <c r="F77" i="1"/>
  <c r="E77" i="1"/>
  <c r="C77" i="1"/>
  <c r="N76" i="1"/>
  <c r="M76" i="1"/>
  <c r="L76" i="1"/>
  <c r="K76" i="1"/>
  <c r="J76" i="1"/>
  <c r="I76" i="1"/>
  <c r="H76" i="1"/>
  <c r="G76" i="1"/>
  <c r="F76" i="1"/>
  <c r="E76" i="1"/>
  <c r="N75" i="1"/>
  <c r="M75" i="1"/>
  <c r="L75" i="1"/>
  <c r="K75" i="1"/>
  <c r="J75" i="1"/>
  <c r="I75" i="1"/>
  <c r="H75" i="1"/>
  <c r="G75" i="1"/>
  <c r="F75" i="1"/>
  <c r="E75" i="1"/>
  <c r="N74" i="1"/>
  <c r="M74" i="1"/>
  <c r="L74" i="1"/>
  <c r="K74" i="1"/>
  <c r="J74" i="1"/>
  <c r="I74" i="1"/>
  <c r="H74" i="1"/>
  <c r="G74" i="1"/>
  <c r="F74" i="1"/>
  <c r="E74" i="1"/>
  <c r="N73" i="1"/>
  <c r="M73" i="1"/>
  <c r="L73" i="1"/>
  <c r="K73" i="1"/>
  <c r="J73" i="1"/>
  <c r="I73" i="1"/>
  <c r="H73" i="1"/>
  <c r="G73" i="1"/>
  <c r="F73" i="1"/>
  <c r="E73" i="1"/>
  <c r="N72" i="1"/>
  <c r="M72" i="1"/>
  <c r="L72" i="1"/>
  <c r="K72" i="1"/>
  <c r="J72" i="1"/>
  <c r="I72" i="1"/>
  <c r="H72" i="1"/>
  <c r="G72" i="1"/>
  <c r="F72" i="1"/>
  <c r="E72" i="1"/>
  <c r="N71" i="1"/>
  <c r="M71" i="1"/>
  <c r="L71" i="1"/>
  <c r="K71" i="1"/>
  <c r="J71" i="1"/>
  <c r="I71" i="1"/>
  <c r="H71" i="1"/>
  <c r="G71" i="1"/>
  <c r="F71" i="1"/>
  <c r="E71" i="1"/>
  <c r="N70" i="1"/>
  <c r="M70" i="1"/>
  <c r="L70" i="1"/>
  <c r="K70" i="1"/>
  <c r="J70" i="1"/>
  <c r="I70" i="1"/>
  <c r="H70" i="1"/>
  <c r="G70" i="1"/>
  <c r="F70" i="1"/>
  <c r="E70" i="1"/>
  <c r="N69" i="1"/>
  <c r="M69" i="1"/>
  <c r="L69" i="1"/>
  <c r="K69" i="1"/>
  <c r="J69" i="1"/>
  <c r="I69" i="1"/>
  <c r="H69" i="1"/>
  <c r="G69" i="1"/>
  <c r="F69" i="1"/>
  <c r="E69" i="1"/>
  <c r="N67" i="1"/>
  <c r="M67" i="1"/>
  <c r="L67" i="1"/>
  <c r="K67" i="1"/>
  <c r="J67" i="1"/>
  <c r="I67" i="1"/>
  <c r="H67" i="1"/>
  <c r="G67" i="1"/>
  <c r="F67" i="1"/>
  <c r="E67" i="1"/>
  <c r="C67" i="1"/>
  <c r="N66" i="1"/>
  <c r="M66" i="1"/>
  <c r="L66" i="1"/>
  <c r="K66" i="1"/>
  <c r="J66" i="1"/>
  <c r="I66" i="1"/>
  <c r="H66" i="1"/>
  <c r="G66" i="1"/>
  <c r="F66" i="1"/>
  <c r="F65" i="1" s="1"/>
  <c r="E66" i="1"/>
  <c r="C66" i="1"/>
  <c r="N64" i="1"/>
  <c r="M64" i="1"/>
  <c r="L64" i="1"/>
  <c r="K64" i="1"/>
  <c r="J64" i="1"/>
  <c r="I64" i="1"/>
  <c r="H64" i="1"/>
  <c r="G64" i="1"/>
  <c r="F64" i="1"/>
  <c r="E64" i="1"/>
  <c r="C64" i="1"/>
  <c r="N63" i="1"/>
  <c r="M63" i="1"/>
  <c r="L63" i="1"/>
  <c r="K63" i="1"/>
  <c r="J63" i="1"/>
  <c r="I63" i="1"/>
  <c r="H63" i="1"/>
  <c r="G63" i="1"/>
  <c r="F63" i="1"/>
  <c r="E63" i="1"/>
  <c r="C63" i="1"/>
  <c r="N61" i="1"/>
  <c r="M61" i="1"/>
  <c r="L61" i="1"/>
  <c r="K61" i="1"/>
  <c r="J61" i="1"/>
  <c r="I61" i="1"/>
  <c r="H61" i="1"/>
  <c r="G61" i="1"/>
  <c r="F61" i="1"/>
  <c r="D60" i="1"/>
  <c r="B60" i="1" s="1"/>
  <c r="N58" i="1"/>
  <c r="M58" i="1"/>
  <c r="L58" i="1"/>
  <c r="K58" i="1"/>
  <c r="J58" i="1"/>
  <c r="I58" i="1"/>
  <c r="H58" i="1"/>
  <c r="G58" i="1"/>
  <c r="F58" i="1"/>
  <c r="E58" i="1"/>
  <c r="C58" i="1"/>
  <c r="N57" i="1"/>
  <c r="M57" i="1"/>
  <c r="L57" i="1"/>
  <c r="K57" i="1"/>
  <c r="J57" i="1"/>
  <c r="I57" i="1"/>
  <c r="H57" i="1"/>
  <c r="G57" i="1"/>
  <c r="F57" i="1"/>
  <c r="E57" i="1"/>
  <c r="N56" i="1"/>
  <c r="M56" i="1"/>
  <c r="L56" i="1"/>
  <c r="K56" i="1"/>
  <c r="J56" i="1"/>
  <c r="I56" i="1"/>
  <c r="H56" i="1"/>
  <c r="G56" i="1"/>
  <c r="F56" i="1"/>
  <c r="E56" i="1"/>
  <c r="C56" i="1"/>
  <c r="N54" i="1"/>
  <c r="M54" i="1"/>
  <c r="L54" i="1"/>
  <c r="K54" i="1"/>
  <c r="J54" i="1"/>
  <c r="I54" i="1"/>
  <c r="H54" i="1"/>
  <c r="G54" i="1"/>
  <c r="F54" i="1"/>
  <c r="E54" i="1"/>
  <c r="N53" i="1"/>
  <c r="M53" i="1"/>
  <c r="L53" i="1"/>
  <c r="K53" i="1"/>
  <c r="J53" i="1"/>
  <c r="I53" i="1"/>
  <c r="H53" i="1"/>
  <c r="G53" i="1"/>
  <c r="F53" i="1"/>
  <c r="E53" i="1"/>
  <c r="C53" i="1"/>
  <c r="N52" i="1"/>
  <c r="M52" i="1"/>
  <c r="L52" i="1"/>
  <c r="K52" i="1"/>
  <c r="J52" i="1"/>
  <c r="I52" i="1"/>
  <c r="H52" i="1"/>
  <c r="G52" i="1"/>
  <c r="F52" i="1"/>
  <c r="E52" i="1"/>
  <c r="C52" i="1"/>
  <c r="N51" i="1"/>
  <c r="M51" i="1"/>
  <c r="L51" i="1"/>
  <c r="K51" i="1"/>
  <c r="J51" i="1"/>
  <c r="I51" i="1"/>
  <c r="H51" i="1"/>
  <c r="G51" i="1"/>
  <c r="F51" i="1"/>
  <c r="E51" i="1"/>
  <c r="N50" i="1"/>
  <c r="M50" i="1"/>
  <c r="L50" i="1"/>
  <c r="K50" i="1"/>
  <c r="J50" i="1"/>
  <c r="I50" i="1"/>
  <c r="H50" i="1"/>
  <c r="G50" i="1"/>
  <c r="F50" i="1"/>
  <c r="E50" i="1"/>
  <c r="N49" i="1"/>
  <c r="M49" i="1"/>
  <c r="L49" i="1"/>
  <c r="K49" i="1"/>
  <c r="J49" i="1"/>
  <c r="I49" i="1"/>
  <c r="H49" i="1"/>
  <c r="G49" i="1"/>
  <c r="F49" i="1"/>
  <c r="E49" i="1"/>
  <c r="N48" i="1"/>
  <c r="M48" i="1"/>
  <c r="L48" i="1"/>
  <c r="K48" i="1"/>
  <c r="J48" i="1"/>
  <c r="I48" i="1"/>
  <c r="H48" i="1"/>
  <c r="G48" i="1"/>
  <c r="F48" i="1"/>
  <c r="E48" i="1"/>
  <c r="N47" i="1"/>
  <c r="M47" i="1"/>
  <c r="L47" i="1"/>
  <c r="K47" i="1"/>
  <c r="J47" i="1"/>
  <c r="I47" i="1"/>
  <c r="H47" i="1"/>
  <c r="G47" i="1"/>
  <c r="F47" i="1"/>
  <c r="E47" i="1"/>
  <c r="N46" i="1"/>
  <c r="M46" i="1"/>
  <c r="L46" i="1"/>
  <c r="K46" i="1"/>
  <c r="J46" i="1"/>
  <c r="I46" i="1"/>
  <c r="H46" i="1"/>
  <c r="G46" i="1"/>
  <c r="F46" i="1"/>
  <c r="E46" i="1"/>
  <c r="N44" i="1"/>
  <c r="M44" i="1"/>
  <c r="L44" i="1"/>
  <c r="K44" i="1"/>
  <c r="J44" i="1"/>
  <c r="I44" i="1"/>
  <c r="H44" i="1"/>
  <c r="G44" i="1"/>
  <c r="F44" i="1"/>
  <c r="E44" i="1"/>
  <c r="D43" i="1"/>
  <c r="C43" i="1"/>
  <c r="N42" i="1"/>
  <c r="M42" i="1"/>
  <c r="L42" i="1"/>
  <c r="K42" i="1"/>
  <c r="J42" i="1"/>
  <c r="I42" i="1"/>
  <c r="H42" i="1"/>
  <c r="G42" i="1"/>
  <c r="F42" i="1"/>
  <c r="E42" i="1"/>
  <c r="N41" i="1"/>
  <c r="M41" i="1"/>
  <c r="L41" i="1"/>
  <c r="K41" i="1"/>
  <c r="J41" i="1"/>
  <c r="I41" i="1"/>
  <c r="H41" i="1"/>
  <c r="G41" i="1"/>
  <c r="F41" i="1"/>
  <c r="E41" i="1"/>
  <c r="C41" i="1"/>
  <c r="N40" i="1"/>
  <c r="M40" i="1"/>
  <c r="L40" i="1"/>
  <c r="K40" i="1"/>
  <c r="J40" i="1"/>
  <c r="I40" i="1"/>
  <c r="H40" i="1"/>
  <c r="G40" i="1"/>
  <c r="F40" i="1"/>
  <c r="E40" i="1"/>
  <c r="N39" i="1"/>
  <c r="M39" i="1"/>
  <c r="L39" i="1"/>
  <c r="K39" i="1"/>
  <c r="J39" i="1"/>
  <c r="I39" i="1"/>
  <c r="H39" i="1"/>
  <c r="G39" i="1"/>
  <c r="F39" i="1"/>
  <c r="E39" i="1"/>
  <c r="N38" i="1"/>
  <c r="M38" i="1"/>
  <c r="L38" i="1"/>
  <c r="K38" i="1"/>
  <c r="J38" i="1"/>
  <c r="I38" i="1"/>
  <c r="H38" i="1"/>
  <c r="G38" i="1"/>
  <c r="F38" i="1"/>
  <c r="E38" i="1"/>
  <c r="N37" i="1"/>
  <c r="M37" i="1"/>
  <c r="L37" i="1"/>
  <c r="K37" i="1"/>
  <c r="J37" i="1"/>
  <c r="I37" i="1"/>
  <c r="H37" i="1"/>
  <c r="G37" i="1"/>
  <c r="F37" i="1"/>
  <c r="E37" i="1"/>
  <c r="N36" i="1"/>
  <c r="M36" i="1"/>
  <c r="L36" i="1"/>
  <c r="K36" i="1"/>
  <c r="J36" i="1"/>
  <c r="I36" i="1"/>
  <c r="H36" i="1"/>
  <c r="G36" i="1"/>
  <c r="F36" i="1"/>
  <c r="E36" i="1"/>
  <c r="N35" i="1"/>
  <c r="M35" i="1"/>
  <c r="L35" i="1"/>
  <c r="K35" i="1"/>
  <c r="J35" i="1"/>
  <c r="I35" i="1"/>
  <c r="H35" i="1"/>
  <c r="G35" i="1"/>
  <c r="F35" i="1"/>
  <c r="E35" i="1"/>
  <c r="N34" i="1"/>
  <c r="M34" i="1"/>
  <c r="L34" i="1"/>
  <c r="K34" i="1"/>
  <c r="J34" i="1"/>
  <c r="I34" i="1"/>
  <c r="H34" i="1"/>
  <c r="G34" i="1"/>
  <c r="F34" i="1"/>
  <c r="E34" i="1"/>
  <c r="N33" i="1"/>
  <c r="M33" i="1"/>
  <c r="L33" i="1"/>
  <c r="K33" i="1"/>
  <c r="J33" i="1"/>
  <c r="I33" i="1"/>
  <c r="H33" i="1"/>
  <c r="G33" i="1"/>
  <c r="F33" i="1"/>
  <c r="E33" i="1"/>
  <c r="N32" i="1"/>
  <c r="M32" i="1"/>
  <c r="L32" i="1"/>
  <c r="K32" i="1"/>
  <c r="J32" i="1"/>
  <c r="I32" i="1"/>
  <c r="H32" i="1"/>
  <c r="G32" i="1"/>
  <c r="F32" i="1"/>
  <c r="E32" i="1"/>
  <c r="N31" i="1"/>
  <c r="M31" i="1"/>
  <c r="L31" i="1"/>
  <c r="K31" i="1"/>
  <c r="J31" i="1"/>
  <c r="I31" i="1"/>
  <c r="H31" i="1"/>
  <c r="G31" i="1"/>
  <c r="F31" i="1"/>
  <c r="E31" i="1"/>
  <c r="N30" i="1"/>
  <c r="M30" i="1"/>
  <c r="L30" i="1"/>
  <c r="K30" i="1"/>
  <c r="J30" i="1"/>
  <c r="I30" i="1"/>
  <c r="H30" i="1"/>
  <c r="G30" i="1"/>
  <c r="F30" i="1"/>
  <c r="E30" i="1"/>
  <c r="N28" i="1"/>
  <c r="M28" i="1"/>
  <c r="L28" i="1"/>
  <c r="K28" i="1"/>
  <c r="J28" i="1"/>
  <c r="I28" i="1"/>
  <c r="I27" i="1" s="1"/>
  <c r="H28" i="1"/>
  <c r="G28" i="1"/>
  <c r="G27" i="1" s="1"/>
  <c r="F28" i="1"/>
  <c r="E28" i="1"/>
  <c r="N26" i="1"/>
  <c r="M26" i="1"/>
  <c r="L26" i="1"/>
  <c r="K26" i="1"/>
  <c r="J26" i="1"/>
  <c r="I26" i="1"/>
  <c r="H26" i="1"/>
  <c r="G26" i="1"/>
  <c r="F26" i="1"/>
  <c r="E26" i="1"/>
  <c r="C26" i="1"/>
  <c r="N25" i="1"/>
  <c r="M25" i="1"/>
  <c r="L25" i="1"/>
  <c r="K25" i="1"/>
  <c r="J25" i="1"/>
  <c r="I25" i="1"/>
  <c r="H25" i="1"/>
  <c r="G25" i="1"/>
  <c r="F25" i="1"/>
  <c r="E25" i="1"/>
  <c r="D24" i="1"/>
  <c r="C24" i="1"/>
  <c r="N22" i="1"/>
  <c r="M22" i="1"/>
  <c r="L22" i="1"/>
  <c r="K22" i="1"/>
  <c r="J22" i="1"/>
  <c r="I22" i="1"/>
  <c r="H22" i="1"/>
  <c r="G22" i="1"/>
  <c r="F22" i="1"/>
  <c r="E22" i="1"/>
  <c r="N21" i="1"/>
  <c r="M21" i="1"/>
  <c r="L21" i="1"/>
  <c r="K21" i="1"/>
  <c r="J21" i="1"/>
  <c r="I21" i="1"/>
  <c r="H21" i="1"/>
  <c r="G21" i="1"/>
  <c r="F21" i="1"/>
  <c r="E21" i="1"/>
  <c r="C21" i="1"/>
  <c r="N20" i="1"/>
  <c r="M20" i="1"/>
  <c r="L20" i="1"/>
  <c r="K20" i="1"/>
  <c r="J20" i="1"/>
  <c r="I20" i="1"/>
  <c r="H20" i="1"/>
  <c r="G20" i="1"/>
  <c r="F20" i="1"/>
  <c r="E20" i="1"/>
  <c r="C20" i="1"/>
  <c r="N19" i="1"/>
  <c r="M19" i="1"/>
  <c r="L19" i="1"/>
  <c r="K19" i="1"/>
  <c r="J19" i="1"/>
  <c r="I19" i="1"/>
  <c r="H19" i="1"/>
  <c r="G19" i="1"/>
  <c r="F19" i="1"/>
  <c r="E19" i="1"/>
  <c r="C19" i="1"/>
  <c r="N17" i="1"/>
  <c r="M17" i="1"/>
  <c r="L17" i="1"/>
  <c r="K17" i="1"/>
  <c r="J17" i="1"/>
  <c r="I17" i="1"/>
  <c r="H17" i="1"/>
  <c r="G17" i="1"/>
  <c r="F17" i="1"/>
  <c r="E17" i="1"/>
  <c r="D15" i="1"/>
  <c r="C15" i="1"/>
  <c r="D14" i="1"/>
  <c r="C14" i="1"/>
  <c r="N13" i="1"/>
  <c r="N11" i="1" s="1"/>
  <c r="M13" i="1"/>
  <c r="M11" i="1" s="1"/>
  <c r="L13" i="1"/>
  <c r="L11" i="1" s="1"/>
  <c r="K13" i="1"/>
  <c r="K11" i="1" s="1"/>
  <c r="J13" i="1"/>
  <c r="J11" i="1" s="1"/>
  <c r="I13" i="1"/>
  <c r="I11" i="1" s="1"/>
  <c r="H13" i="1"/>
  <c r="H11" i="1" s="1"/>
  <c r="G13" i="1"/>
  <c r="G11" i="1" s="1"/>
  <c r="F13" i="1"/>
  <c r="F11" i="1" s="1"/>
  <c r="E13" i="1"/>
  <c r="E11" i="1" s="1"/>
  <c r="C13" i="1"/>
  <c r="L115" i="1" l="1"/>
  <c r="N65" i="1"/>
  <c r="N62" i="1" s="1"/>
  <c r="G96" i="1"/>
  <c r="D116" i="1"/>
  <c r="B122" i="1"/>
  <c r="C11" i="1"/>
  <c r="B113" i="1"/>
  <c r="B118" i="1"/>
  <c r="B14" i="1"/>
  <c r="G115" i="1"/>
  <c r="G110" i="1" s="1"/>
  <c r="D11" i="1"/>
  <c r="M115" i="1"/>
  <c r="M110" i="1" s="1"/>
  <c r="K27" i="1"/>
  <c r="J65" i="1"/>
  <c r="J62" i="1" s="1"/>
  <c r="L96" i="1"/>
  <c r="B106" i="1"/>
  <c r="D26" i="1"/>
  <c r="B26" i="1" s="1"/>
  <c r="C65" i="1"/>
  <c r="K96" i="1"/>
  <c r="L27" i="1"/>
  <c r="D46" i="1"/>
  <c r="B46" i="1" s="1"/>
  <c r="D50" i="1"/>
  <c r="B50" i="1" s="1"/>
  <c r="D53" i="1"/>
  <c r="B53" i="1" s="1"/>
  <c r="D38" i="1"/>
  <c r="H27" i="1"/>
  <c r="G65" i="1"/>
  <c r="D102" i="1"/>
  <c r="I96" i="1"/>
  <c r="D19" i="1"/>
  <c r="B19" i="1" s="1"/>
  <c r="L65" i="1"/>
  <c r="L62" i="1" s="1"/>
  <c r="D64" i="1"/>
  <c r="B64" i="1" s="1"/>
  <c r="F62" i="1"/>
  <c r="D71" i="1"/>
  <c r="B71" i="1" s="1"/>
  <c r="D75" i="1"/>
  <c r="B75" i="1" s="1"/>
  <c r="D79" i="1"/>
  <c r="B79" i="1" s="1"/>
  <c r="D88" i="1"/>
  <c r="B88" i="1" s="1"/>
  <c r="D20" i="1"/>
  <c r="B20" i="1" s="1"/>
  <c r="D37" i="1"/>
  <c r="D83" i="1"/>
  <c r="B83" i="1" s="1"/>
  <c r="D31" i="1"/>
  <c r="D35" i="1"/>
  <c r="B107" i="1"/>
  <c r="E115" i="1"/>
  <c r="E110" i="1" s="1"/>
  <c r="B124" i="1"/>
  <c r="D22" i="1"/>
  <c r="B22" i="1" s="1"/>
  <c r="D39" i="1"/>
  <c r="D42" i="1"/>
  <c r="B42" i="1" s="1"/>
  <c r="D47" i="1"/>
  <c r="B47" i="1" s="1"/>
  <c r="D51" i="1"/>
  <c r="B51" i="1" s="1"/>
  <c r="D54" i="1"/>
  <c r="B54" i="1" s="1"/>
  <c r="S54" i="1" s="1"/>
  <c r="D58" i="1"/>
  <c r="B58" i="1" s="1"/>
  <c r="H65" i="1"/>
  <c r="H62" i="1" s="1"/>
  <c r="D67" i="1"/>
  <c r="B67" i="1" s="1"/>
  <c r="D72" i="1"/>
  <c r="B72" i="1" s="1"/>
  <c r="D76" i="1"/>
  <c r="B76" i="1" s="1"/>
  <c r="D80" i="1"/>
  <c r="B80" i="1" s="1"/>
  <c r="D84" i="1"/>
  <c r="B84" i="1" s="1"/>
  <c r="D89" i="1"/>
  <c r="B89" i="1" s="1"/>
  <c r="D93" i="1"/>
  <c r="B93" i="1" s="1"/>
  <c r="D97" i="1"/>
  <c r="B97" i="1" s="1"/>
  <c r="F100" i="1"/>
  <c r="D100" i="1" s="1"/>
  <c r="D103" i="1"/>
  <c r="B103" i="1" s="1"/>
  <c r="F115" i="1"/>
  <c r="F110" i="1" s="1"/>
  <c r="N115" i="1"/>
  <c r="N110" i="1" s="1"/>
  <c r="D119" i="1"/>
  <c r="B15" i="1"/>
  <c r="B24" i="1"/>
  <c r="D32" i="1"/>
  <c r="I65" i="1"/>
  <c r="I62" i="1" s="1"/>
  <c r="D111" i="1"/>
  <c r="B117" i="1"/>
  <c r="B121" i="1"/>
  <c r="B125" i="1"/>
  <c r="D40" i="1"/>
  <c r="J27" i="1"/>
  <c r="B43" i="1"/>
  <c r="D48" i="1"/>
  <c r="B48" i="1" s="1"/>
  <c r="G62" i="1"/>
  <c r="G16" i="1" s="1"/>
  <c r="G10" i="1" s="1"/>
  <c r="D69" i="1"/>
  <c r="B69" i="1" s="1"/>
  <c r="D73" i="1"/>
  <c r="B73" i="1" s="1"/>
  <c r="D81" i="1"/>
  <c r="B81" i="1" s="1"/>
  <c r="D85" i="1"/>
  <c r="B85" i="1" s="1"/>
  <c r="D90" i="1"/>
  <c r="B90" i="1" s="1"/>
  <c r="D94" i="1"/>
  <c r="B94" i="1" s="1"/>
  <c r="D105" i="1"/>
  <c r="B105" i="1" s="1"/>
  <c r="D108" i="1"/>
  <c r="B108" i="1" s="1"/>
  <c r="H115" i="1"/>
  <c r="D17" i="1"/>
  <c r="B17" i="1" s="1"/>
  <c r="D25" i="1"/>
  <c r="B25" i="1" s="1"/>
  <c r="D28" i="1"/>
  <c r="B28" i="1" s="1"/>
  <c r="D36" i="1"/>
  <c r="D56" i="1"/>
  <c r="B56" i="1" s="1"/>
  <c r="D61" i="1"/>
  <c r="B61" i="1" s="1"/>
  <c r="K65" i="1"/>
  <c r="K62" i="1" s="1"/>
  <c r="H96" i="1"/>
  <c r="D98" i="1"/>
  <c r="B98" i="1" s="1"/>
  <c r="B102" i="1"/>
  <c r="K115" i="1"/>
  <c r="K110" i="1" s="1"/>
  <c r="D92" i="1"/>
  <c r="B92" i="1" s="1"/>
  <c r="F27" i="1"/>
  <c r="N27" i="1"/>
  <c r="D33" i="1"/>
  <c r="D44" i="1"/>
  <c r="B44" i="1" s="1"/>
  <c r="D49" i="1"/>
  <c r="B49" i="1" s="1"/>
  <c r="D52" i="1"/>
  <c r="B52" i="1" s="1"/>
  <c r="D70" i="1"/>
  <c r="B70" i="1" s="1"/>
  <c r="D74" i="1"/>
  <c r="B74" i="1" s="1"/>
  <c r="D77" i="1"/>
  <c r="B77" i="1" s="1"/>
  <c r="D82" i="1"/>
  <c r="B82" i="1" s="1"/>
  <c r="D86" i="1"/>
  <c r="B86" i="1" s="1"/>
  <c r="D91" i="1"/>
  <c r="B91" i="1" s="1"/>
  <c r="D95" i="1"/>
  <c r="B95" i="1" s="1"/>
  <c r="D109" i="1"/>
  <c r="B109" i="1" s="1"/>
  <c r="B127" i="1"/>
  <c r="D13" i="1"/>
  <c r="B13" i="1" s="1"/>
  <c r="Q17" i="1"/>
  <c r="D21" i="1"/>
  <c r="B21" i="1" s="1"/>
  <c r="D30" i="1"/>
  <c r="D34" i="1"/>
  <c r="D41" i="1"/>
  <c r="B41" i="1" s="1"/>
  <c r="M27" i="1"/>
  <c r="D57" i="1"/>
  <c r="B57" i="1" s="1"/>
  <c r="D63" i="1"/>
  <c r="B63" i="1" s="1"/>
  <c r="D66" i="1"/>
  <c r="M65" i="1"/>
  <c r="M62" i="1" s="1"/>
  <c r="J96" i="1"/>
  <c r="B99" i="1"/>
  <c r="B123" i="1"/>
  <c r="H110" i="1"/>
  <c r="D115" i="1"/>
  <c r="D110" i="1" s="1"/>
  <c r="L110" i="1"/>
  <c r="E65" i="1"/>
  <c r="E62" i="1" s="1"/>
  <c r="C119" i="1"/>
  <c r="B120" i="1"/>
  <c r="C96" i="1"/>
  <c r="C27" i="1"/>
  <c r="E96" i="1"/>
  <c r="C116" i="1"/>
  <c r="E27" i="1"/>
  <c r="C62" i="1"/>
  <c r="C111" i="1"/>
  <c r="C100" i="1"/>
  <c r="G9" i="1" l="1"/>
  <c r="K16" i="1"/>
  <c r="K10" i="1" s="1"/>
  <c r="K9" i="1" s="1"/>
  <c r="F16" i="1"/>
  <c r="F10" i="1" s="1"/>
  <c r="F9" i="1" s="1"/>
  <c r="B11" i="1"/>
  <c r="I16" i="1"/>
  <c r="I10" i="1" s="1"/>
  <c r="I9" i="1" s="1"/>
  <c r="L16" i="1"/>
  <c r="L10" i="1" s="1"/>
  <c r="L9" i="1" s="1"/>
  <c r="D65" i="1"/>
  <c r="B65" i="1" s="1"/>
  <c r="J16" i="1"/>
  <c r="J10" i="1" s="1"/>
  <c r="J9" i="1" s="1"/>
  <c r="D96" i="1"/>
  <c r="B96" i="1" s="1"/>
  <c r="B100" i="1"/>
  <c r="B66" i="1"/>
  <c r="M16" i="1"/>
  <c r="M10" i="1" s="1"/>
  <c r="M9" i="1" s="1"/>
  <c r="N16" i="1"/>
  <c r="N10" i="1" s="1"/>
  <c r="N9" i="1" s="1"/>
  <c r="C16" i="1"/>
  <c r="C10" i="1" s="1"/>
  <c r="D62" i="1"/>
  <c r="B62" i="1" s="1"/>
  <c r="H16" i="1"/>
  <c r="H10" i="1" s="1"/>
  <c r="H9" i="1" s="1"/>
  <c r="D27" i="1"/>
  <c r="B27" i="1" s="1"/>
  <c r="B119" i="1"/>
  <c r="B116" i="1"/>
  <c r="C115" i="1"/>
  <c r="B115" i="1" s="1"/>
  <c r="E16" i="1"/>
  <c r="E10" i="1" s="1"/>
  <c r="E9" i="1" s="1"/>
  <c r="B111" i="1"/>
  <c r="D16" i="1" l="1"/>
  <c r="C110" i="1"/>
  <c r="B110" i="1" s="1"/>
  <c r="B16" i="1" l="1"/>
  <c r="D10" i="1"/>
  <c r="C9" i="1"/>
  <c r="D9" i="1" l="1"/>
  <c r="B10" i="1"/>
  <c r="B9" i="1" s="1"/>
</calcChain>
</file>

<file path=xl/sharedStrings.xml><?xml version="1.0" encoding="utf-8"?>
<sst xmlns="http://schemas.openxmlformats.org/spreadsheetml/2006/main" count="142" uniqueCount="134">
  <si>
    <t>NỘI DUNG CÁC KHOẢN CHI</t>
  </si>
  <si>
    <t>DỰ TOÁN CHI NĂM 2023</t>
  </si>
  <si>
    <t>NGÂN SÁCH CẤP
TỈNH</t>
  </si>
  <si>
    <t>NGÂN SÁCH HUYỆN</t>
  </si>
  <si>
    <t>TRONG ĐÓ</t>
  </si>
  <si>
    <t>PHAN THIẾT</t>
  </si>
  <si>
    <t>TUY PHONG</t>
  </si>
  <si>
    <t>BẮC BÌNH</t>
  </si>
  <si>
    <t>HÀM THUẬN BẮC</t>
  </si>
  <si>
    <t>HÀM THUẬN NAM</t>
  </si>
  <si>
    <t>LA GI</t>
  </si>
  <si>
    <t>HÀM TÂN</t>
  </si>
  <si>
    <t>ĐỨC LINH</t>
  </si>
  <si>
    <t>TÁNH LINH</t>
  </si>
  <si>
    <t>PHÚ QUÝ</t>
  </si>
  <si>
    <t>TỔNG CHI NGÂN SÁCH ĐỊA PHƯƠNG</t>
  </si>
  <si>
    <t xml:space="preserve">A. Chi cân đối ngân sách địa phương </t>
  </si>
  <si>
    <t>I. Chi đầu tư phát triển</t>
  </si>
  <si>
    <t>1. Chi đầu tư xây dựng cơ bản</t>
  </si>
  <si>
    <t>2. Chi đầu tư từ nguồn thu tiền sử dụng đất</t>
  </si>
  <si>
    <t>3. Chi đầu tư từ nguồn thu xổ số kiến thiết</t>
  </si>
  <si>
    <t>4. Chi đầu tư từ nguồn bội chi ngân sách địa phương</t>
  </si>
  <si>
    <t>II. Chi thường xuyên</t>
  </si>
  <si>
    <t>1. Chi sự nghiệp kinh tế</t>
  </si>
  <si>
    <t>Trong đó:</t>
  </si>
  <si>
    <t>- Sự nghiệp nông, lâm, thuỷ lợi</t>
  </si>
  <si>
    <t>- Sự nghiệp giao thông</t>
  </si>
  <si>
    <t>- Sự nghiệp kiến thiết thị chính</t>
  </si>
  <si>
    <t>- Sự nghiệp kinh tế khác</t>
  </si>
  <si>
    <t>Trong đó:</t>
  </si>
  <si>
    <t>+ Cấp bù thủy lợi phí</t>
  </si>
  <si>
    <t>+ Hỗ trợ, phát triển đất trồng lúa</t>
  </si>
  <si>
    <t>- Chi quy hoạch</t>
  </si>
  <si>
    <t>2. Chi sự nghiệp giáo dục đào tạo, dạy nghề</t>
  </si>
  <si>
    <t xml:space="preserve">a. Sự nghiệp giáo dục </t>
  </si>
  <si>
    <t>- Kinh phí học bổng, đặc thù cho học sinh dân tộc (*)</t>
  </si>
  <si>
    <t>- Kinh phí phổ cập giáo dục bậc học Mầm non, Tiểu học, Trung học cơ sở (*)</t>
  </si>
  <si>
    <t>- Kinh phí trợ cấp ban đầu, chuyển vùng cho giáo viên (*)</t>
  </si>
  <si>
    <t>- Kinh phí thực hiện chính sách giáo dục đối với người khuyết tật (*)</t>
  </si>
  <si>
    <t>- Kinh phí hỗ trợ cho học sinh, sinh viên dân tộc thiểu số trên địa bàn tỉnh theo Nghị quyết số 04/2021/NQ-HĐND (*)</t>
  </si>
  <si>
    <t>- Kinh phí dạy thêm giờ đối với giáo viên (*)</t>
  </si>
  <si>
    <t>- Kinh phí hỗ trợ học sinh và trường phổ thông ở xã, thôn đặc biệt khó khăn (*)</t>
  </si>
  <si>
    <t>- Kinh phí thực hiện miễn, giảm học phí và hỗ trợ chi phí học tập (*)</t>
  </si>
  <si>
    <t>- Kinh phí hỗ trợ kinh phí ăn trưa đối với trẻ em mẫu giáo và chính sách đối với giáo viên mầm non (*)</t>
  </si>
  <si>
    <t>- Kính phí hỗ trợ đối với trẻ mẫu giáo, học sinh và sinh viên dân tộc thiểu số rất ít người (*)</t>
  </si>
  <si>
    <t>- Kinh phí nâng cấp, sửa chữa mua sắm trang thiết bị trường học (*)</t>
  </si>
  <si>
    <t>b. Sự nghiệp đào tạo, dạy nghề</t>
  </si>
  <si>
    <t>3. Chi sự nghiệp y tế</t>
  </si>
  <si>
    <t>4. Chi sự nghiệp khoa học công nghệ</t>
  </si>
  <si>
    <t>5. Chi sự nghiệp văn hoá thông tin</t>
  </si>
  <si>
    <t>- Kinh phí hỗ trợ thực hiện Cuộc vận động "Toàn dân đoàn kết xây dựng nông thôn mới, đô thị văn minh"</t>
  </si>
  <si>
    <t xml:space="preserve">- Kinh phí hỗ trợ Ban công tác Mặt trận khu dân cư thực hiện Cuộc vận động "Toàn dân đoàn kết xây dựng nông thôn mới, đô thị văn minh" và các Phong trào được phát động ở địa phương </t>
  </si>
  <si>
    <t>- Kinh phí tủ sách pháp luật, sách thư viện</t>
  </si>
  <si>
    <t>- Kinh phí mua báo Đại đoàn kết</t>
  </si>
  <si>
    <t>- Hỗ trợ sự nghiệp văn hóa</t>
  </si>
  <si>
    <t>- Trang bị hệ thống âm thanh Trung tâm Văn hóa - Thể thao</t>
  </si>
  <si>
    <t>6. Chi sự nghiệp phát thanh, truyền hình, thông tấn</t>
  </si>
  <si>
    <t>7. Chi sự nghiệp thể dục thể thao</t>
  </si>
  <si>
    <t xml:space="preserve">8. Chi đảm bảo xã hội </t>
  </si>
  <si>
    <t>- Chi trợ giúp các đối tượng bảo trợ xã hội</t>
  </si>
  <si>
    <t>- Kinh phí chúc thọ, mừng thọ, tặng quà người cao tuổi khối huyện, xã</t>
  </si>
  <si>
    <t>9. Sự nghiệp môi trường</t>
  </si>
  <si>
    <t xml:space="preserve">Trong đó: </t>
  </si>
  <si>
    <t>- Chi hỗ trợ lực lượng Cảnh sát môi trường</t>
  </si>
  <si>
    <t>- Hỗ trợ chi phí xử lý rác thải</t>
  </si>
  <si>
    <t>10. Chi quản lý hành chính</t>
  </si>
  <si>
    <t>10.1. Khoán quỹ lương</t>
  </si>
  <si>
    <t>10.2. Khoán hoạt động</t>
  </si>
  <si>
    <t>10.3. Chi công việc</t>
  </si>
  <si>
    <t>- Hội đồng nhân dân tỉnh</t>
  </si>
  <si>
    <t>- Quản lý nhà nước</t>
  </si>
  <si>
    <t>+ Hỗ trợ kinh phí phổ biến, giáo dục pháp luật, cải cách hành chính (có kinh phí hòa giải ở cơ sở)</t>
  </si>
  <si>
    <t>+ Hỗ trợ kinh phí sửa chữa xe ô tô</t>
  </si>
  <si>
    <t>+ Nâng cấp phần mềm</t>
  </si>
  <si>
    <t>+ Tổ giám sát 875 Vĩnh Tân</t>
  </si>
  <si>
    <t>+ Sửa chữa cổng, tường rào…Nhà làm việc Thị ủy</t>
  </si>
  <si>
    <t>+ Đề án nâng cao Bộ phận tiếp nhận và trả kết quả cấp huyện, cấp xã theo hướng hiện đại hóa</t>
  </si>
  <si>
    <t>+ Kinh phí hỗ trợ tủ sách pháp luật, công cụ thư viện xã</t>
  </si>
  <si>
    <t>+ Hỗ trợ thường xuyên Trung tâm Học tập cộng đồng</t>
  </si>
  <si>
    <t>- Hoạt động cơ quan Đảng</t>
  </si>
  <si>
    <t>+ Kinh phí rà soát chính trị nội bộ</t>
  </si>
  <si>
    <t>+ Kinh phí thăm, khám sức khỏe định kỳ</t>
  </si>
  <si>
    <t>+ Hỗ trợ kinh phí thực hiện Quy định 839, Quy định 99, báo cáo viên, hoạt động của Thường trực…</t>
  </si>
  <si>
    <t>+ Cộng tác viên dư luận xã hội</t>
  </si>
  <si>
    <t>+ Hỗ trợ kinh phí hoạt động Ban Chỉ đạo 94</t>
  </si>
  <si>
    <t xml:space="preserve"> + Hỗ trợ kinh phí hoạt động của các tổ chức cơ sở đảng ngoài khu vực nhà nước</t>
  </si>
  <si>
    <t>+ Hỗ trợ kinh phí tổ chức Đại hội Đảng</t>
  </si>
  <si>
    <t>- Hỗ trợ Hội, Đoàn thể</t>
  </si>
  <si>
    <t>+ Kinh phí Ban vì sự tiến bộ phụ nữ</t>
  </si>
  <si>
    <t>+ Hỗ trợ chi các chính sách của Ủy ban Mặt trận Tổ quốc</t>
  </si>
  <si>
    <t>+ Hỗ trợ kinh phí giám sát, phản biện xã hội</t>
  </si>
  <si>
    <t>+ Hỗ trợ kinh phí hoạt động Quỹ "Vì người nghèo"</t>
  </si>
  <si>
    <t>+ Hỗ trợ kinh phí hoạt động 05 chi hội thuộc xã đặc biệt khó khăn</t>
  </si>
  <si>
    <t>+ Kinh phí hoạt động của Ban thanh tra nhân dân</t>
  </si>
  <si>
    <t>+ Kinh phí giám sát đầu tư cộng đồng</t>
  </si>
  <si>
    <t>+ Hỗ trợ các Hội</t>
  </si>
  <si>
    <t>11. Chi an ninh, quốc phòng địa phương</t>
  </si>
  <si>
    <t>a. Chi quốc phòng</t>
  </si>
  <si>
    <t>b. Chi an ninh</t>
  </si>
  <si>
    <t xml:space="preserve">c. Chi biên phòng </t>
  </si>
  <si>
    <t>12. Chi khác ngân sách</t>
  </si>
  <si>
    <t>- Hỗ trợ chung chi khác ngân sách (bao gồm kinh phí bồi thường của Nhà nước, kinh phí thi hành các bản án hành chính có hiệu lực pháp luật, sửa chữa các sở, ngành và mua xe ô tô), trả lãi vay</t>
  </si>
  <si>
    <t>13. Chi từ nguồn thu phạt vi phạm hành chính</t>
  </si>
  <si>
    <t>- Chi đảm bảo trật tự an toàn giao thông khối huyện, thị xã, thành phố</t>
  </si>
  <si>
    <t>III. Chi trả nợ lãi do chính quyền địa phương vay</t>
  </si>
  <si>
    <t>III. Chi bổ sung Quỹ dự trữ tài chính</t>
  </si>
  <si>
    <t>IV. Dự phòng</t>
  </si>
  <si>
    <t>VI. Chi tạo nguồn, điều chỉnh tiền lương</t>
  </si>
  <si>
    <t>B. Chi CTMTQG, CTMT và nhiệm vụ Trung ương giao</t>
  </si>
  <si>
    <t>I. Chi các chương trình mục tiêu quốc gia</t>
  </si>
  <si>
    <t>1. Giảm nghèo bền vững</t>
  </si>
  <si>
    <t>2. Xây dựng Nông thôn mới</t>
  </si>
  <si>
    <t>3. Phát triển kinh tế - xã hội vùng đồng bào dân tộc thiểu số và miền núi</t>
  </si>
  <si>
    <t>II. Chi các chương trình mục tiêu, nhiệm vụ</t>
  </si>
  <si>
    <t>1. Bổ sung có mục tiêu (vốn đầu tư phát triển)</t>
  </si>
  <si>
    <t>1.1. Vốn nước ngoài</t>
  </si>
  <si>
    <t>1.2. Vốn trong nước</t>
  </si>
  <si>
    <t>2. Bổ sung có mục tiêu (kinh phí sự nghiệp)</t>
  </si>
  <si>
    <t>2.1. Vốn ngoài nước</t>
  </si>
  <si>
    <t>2.2. Hỗ trợ các Hội Văn học nghệ thuật địa phương</t>
  </si>
  <si>
    <t>2.3. Hỗ trợ các Hội nhà báo địa phương</t>
  </si>
  <si>
    <t>2.4. Hỗ trợ doanh nghiệp nhỏ và vừa</t>
  </si>
  <si>
    <t>2.5. Kinh phí thực hiện Chương trình trợ giúp xã hội và PHCN cho người tâm thần, trẻ em tự kỷ và người rối nhiễu tâm trí; chương trình phát triển công tác xã hội</t>
  </si>
  <si>
    <t>2.6. Bổ sung kinh phí thực hiện nhiệm vụ đảm bảo trật tự an toàn giao thông</t>
  </si>
  <si>
    <t>2.7. Kinh phí quản lý, bảo trì đường bộ địa phương quản lý</t>
  </si>
  <si>
    <t>2.8. Bổ sung thực hiện Chương trình phát triển lâm nghiệp bền vững</t>
  </si>
  <si>
    <r>
      <t xml:space="preserve">Ghi chú: </t>
    </r>
    <r>
      <rPr>
        <i/>
        <sz val="12"/>
        <rFont val="Times New Roman"/>
        <family val="1"/>
      </rPr>
      <t>(1) Cơ quan Kho bạc Nhà nước có trách nhiệm thực hiện kiểm soát chi để đảm bảo không vượt mức dự toán được giao.</t>
    </r>
  </si>
  <si>
    <t>BIỂU ĐIỀU CHỈNH TỔNG HỢP DỰ TOÁN CHI NGÂN SÁCH ĐỊA PHƯƠNG NĂM 2023 CỦA TỈNH BÌNH THUẬN</t>
  </si>
  <si>
    <t>CỘNG HÒA XÃ HỘI CHỦ NGHĨA VIỆT NAM</t>
  </si>
  <si>
    <t>Độc lập - Tự do - Hạnh phúc</t>
  </si>
  <si>
    <t xml:space="preserve">              TỈNH BÌNH THUẬN</t>
  </si>
  <si>
    <t>Đơn vị tính: Triệu đồng</t>
  </si>
  <si>
    <t xml:space="preserve">              ỦY BAN NHÂN DÂN </t>
  </si>
  <si>
    <t>(Kèm theo Quyết định số   1037  /QĐ-UBND ngày  05   tháng 6 năm 2023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</si>
</sst>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 #,##0_-;_-* &quot;-&quot;??_-;_-@_-"/>
  </numFmts>
  <fonts count="20" x14ac:knownFonts="1">
    <font>
      <sz val="10"/>
      <name val="Arial"/>
      <family val="2"/>
    </font>
    <font>
      <sz val="10"/>
      <name val="Arial"/>
      <family val="2"/>
    </font>
    <font>
      <b/>
      <sz val="14"/>
      <name val="Times New Roman"/>
      <family val="1"/>
    </font>
    <font>
      <i/>
      <sz val="14"/>
      <color theme="1"/>
      <name val="Times New Roman"/>
      <family val="1"/>
    </font>
    <font>
      <b/>
      <sz val="10"/>
      <name val="Arial"/>
      <family val="2"/>
    </font>
    <font>
      <i/>
      <sz val="12"/>
      <name val="Times New Roman"/>
      <family val="1"/>
    </font>
    <font>
      <b/>
      <sz val="12"/>
      <name val="Times New Roman"/>
      <family val="1"/>
    </font>
    <font>
      <sz val="12"/>
      <name val="Arial"/>
      <family val="2"/>
    </font>
    <font>
      <b/>
      <sz val="11"/>
      <name val="Times New Roman"/>
      <family val="1"/>
    </font>
    <font>
      <sz val="12"/>
      <name val="Times New Roman"/>
      <family val="1"/>
    </font>
    <font>
      <sz val="11"/>
      <name val="Times New Roman"/>
      <family val="1"/>
    </font>
    <font>
      <i/>
      <sz val="11"/>
      <name val="Times New Roman"/>
      <family val="1"/>
    </font>
    <font>
      <i/>
      <sz val="10"/>
      <name val="Arial"/>
      <family val="2"/>
    </font>
    <font>
      <i/>
      <sz val="11.5"/>
      <name val="Times New Roman"/>
      <family val="1"/>
    </font>
    <font>
      <b/>
      <i/>
      <sz val="12"/>
      <name val="Times New Roman"/>
      <family val="1"/>
    </font>
    <font>
      <sz val="11"/>
      <color rgb="FFFF0000"/>
      <name val="Times New Roman"/>
      <family val="1"/>
    </font>
    <font>
      <sz val="10"/>
      <color theme="0"/>
      <name val="Arial"/>
      <family val="2"/>
    </font>
    <font>
      <sz val="12"/>
      <color theme="0"/>
      <name val="Arial"/>
      <family val="2"/>
    </font>
    <font>
      <b/>
      <sz val="10"/>
      <color theme="0"/>
      <name val="Arial"/>
      <family val="2"/>
    </font>
    <font>
      <i/>
      <sz val="10"/>
      <color theme="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1" fillId="0" borderId="0" xfId="0" applyFont="1" applyAlignment="1">
      <alignment vertical="center"/>
    </xf>
    <xf numFmtId="0" fontId="4" fillId="0" borderId="0" xfId="0" applyFont="1" applyAlignment="1">
      <alignment vertical="center" wrapText="1"/>
    </xf>
    <xf numFmtId="165" fontId="4" fillId="0" borderId="0" xfId="0" applyNumberFormat="1" applyFont="1" applyAlignment="1">
      <alignment vertical="center" wrapText="1"/>
    </xf>
    <xf numFmtId="165" fontId="1" fillId="0" borderId="0" xfId="0" applyNumberFormat="1" applyFont="1" applyAlignment="1">
      <alignment vertical="center"/>
    </xf>
    <xf numFmtId="0" fontId="7"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3" fontId="8" fillId="0" borderId="1" xfId="1" applyNumberFormat="1" applyFont="1" applyFill="1" applyBorder="1" applyAlignment="1">
      <alignment horizontal="right" vertical="center" shrinkToFit="1"/>
    </xf>
    <xf numFmtId="0" fontId="4" fillId="0" borderId="0" xfId="0" applyFont="1" applyAlignment="1">
      <alignment vertical="center"/>
    </xf>
    <xf numFmtId="3" fontId="8" fillId="0" borderId="1" xfId="1" applyNumberFormat="1" applyFont="1" applyFill="1" applyBorder="1" applyAlignment="1">
      <alignment horizontal="right" vertical="center"/>
    </xf>
    <xf numFmtId="0" fontId="9" fillId="0" borderId="1" xfId="0" quotePrefix="1" applyFont="1" applyBorder="1" applyAlignment="1">
      <alignment horizontal="left" vertical="center" wrapText="1"/>
    </xf>
    <xf numFmtId="3" fontId="10" fillId="0" borderId="1" xfId="1" applyNumberFormat="1" applyFont="1" applyFill="1" applyBorder="1" applyAlignment="1">
      <alignment horizontal="right" vertical="center"/>
    </xf>
    <xf numFmtId="0" fontId="9" fillId="0" borderId="1" xfId="0" applyFont="1" applyBorder="1" applyAlignment="1">
      <alignment vertical="center" wrapText="1"/>
    </xf>
    <xf numFmtId="0" fontId="9" fillId="0" borderId="1" xfId="0" applyFont="1" applyBorder="1" applyAlignment="1">
      <alignment horizontal="left" vertical="center" wrapText="1" indent="1"/>
    </xf>
    <xf numFmtId="0" fontId="9" fillId="0" borderId="1" xfId="0" quotePrefix="1" applyFont="1" applyBorder="1" applyAlignment="1">
      <alignment horizontal="left" vertical="center" wrapText="1" indent="2"/>
    </xf>
    <xf numFmtId="0" fontId="5" fillId="0" borderId="1" xfId="0" applyFont="1" applyBorder="1" applyAlignment="1">
      <alignment horizontal="left" vertical="center" wrapText="1" indent="2"/>
    </xf>
    <xf numFmtId="3" fontId="11" fillId="0" borderId="1" xfId="1" applyNumberFormat="1" applyFont="1" applyFill="1" applyBorder="1" applyAlignment="1">
      <alignment horizontal="right" vertical="center"/>
    </xf>
    <xf numFmtId="0" fontId="12" fillId="0" borderId="0" xfId="0" applyFont="1" applyAlignment="1">
      <alignment vertical="center"/>
    </xf>
    <xf numFmtId="0" fontId="5" fillId="0" borderId="1" xfId="0" quotePrefix="1" applyFont="1" applyBorder="1" applyAlignment="1">
      <alignment horizontal="left" vertical="center" wrapText="1" indent="2"/>
    </xf>
    <xf numFmtId="0" fontId="5" fillId="0" borderId="1" xfId="0" applyFont="1" applyBorder="1" applyAlignment="1">
      <alignment horizontal="left" vertical="center" indent="2"/>
    </xf>
    <xf numFmtId="0" fontId="5" fillId="0" borderId="1" xfId="0" applyFont="1" applyBorder="1" applyAlignment="1">
      <alignment horizontal="left" vertical="center" wrapText="1" indent="1"/>
    </xf>
    <xf numFmtId="0" fontId="13" fillId="0" borderId="1" xfId="0" quotePrefix="1" applyFont="1" applyBorder="1" applyAlignment="1">
      <alignment horizontal="left" vertical="center" wrapText="1" indent="2"/>
    </xf>
    <xf numFmtId="0" fontId="9" fillId="0" borderId="1" xfId="0" quotePrefix="1" applyFont="1" applyBorder="1" applyAlignment="1">
      <alignment vertical="center" wrapText="1"/>
    </xf>
    <xf numFmtId="0" fontId="1" fillId="0" borderId="0" xfId="0" quotePrefix="1" applyFont="1" applyAlignment="1">
      <alignment vertical="center" wrapText="1"/>
    </xf>
    <xf numFmtId="0" fontId="1" fillId="0" borderId="0" xfId="0" applyFont="1" applyAlignment="1">
      <alignment vertical="center" wrapText="1"/>
    </xf>
    <xf numFmtId="3" fontId="15" fillId="0" borderId="1" xfId="1" applyNumberFormat="1" applyFont="1" applyFill="1" applyBorder="1" applyAlignment="1">
      <alignment horizontal="right" vertical="center"/>
    </xf>
    <xf numFmtId="0" fontId="8" fillId="0" borderId="0" xfId="0" applyFont="1" applyAlignment="1">
      <alignment vertical="center" wrapText="1"/>
    </xf>
    <xf numFmtId="0" fontId="16" fillId="0" borderId="0" xfId="0" applyFont="1" applyAlignment="1">
      <alignment vertical="center"/>
    </xf>
    <xf numFmtId="0" fontId="17" fillId="0" borderId="0" xfId="0" applyFont="1" applyAlignment="1">
      <alignment vertical="center"/>
    </xf>
    <xf numFmtId="165" fontId="17" fillId="0" borderId="0" xfId="0" applyNumberFormat="1" applyFont="1" applyAlignment="1">
      <alignment vertical="center"/>
    </xf>
    <xf numFmtId="0" fontId="18" fillId="0" borderId="0" xfId="0" applyFont="1" applyAlignment="1">
      <alignment vertical="center"/>
    </xf>
    <xf numFmtId="3" fontId="16" fillId="0" borderId="0" xfId="0" applyNumberFormat="1" applyFont="1" applyAlignment="1">
      <alignment vertical="center"/>
    </xf>
    <xf numFmtId="0" fontId="19" fillId="0" borderId="0" xfId="0" applyFont="1" applyAlignme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14" fillId="0" borderId="2" xfId="0" applyFont="1" applyBorder="1" applyAlignment="1">
      <alignment horizontal="left" vertical="center" wrapText="1"/>
    </xf>
    <xf numFmtId="0" fontId="6" fillId="0" borderId="2" xfId="0" applyFont="1" applyBorder="1" applyAlignment="1">
      <alignment horizontal="left" vertical="center" wrapText="1"/>
    </xf>
    <xf numFmtId="0" fontId="2" fillId="0" borderId="0" xfId="0" applyFont="1" applyAlignment="1">
      <alignment horizontal="center"/>
    </xf>
    <xf numFmtId="0" fontId="3" fillId="0" borderId="0" xfId="0" applyFont="1" applyAlignment="1">
      <alignment horizontal="center"/>
    </xf>
    <xf numFmtId="0" fontId="5" fillId="0" borderId="0" xfId="0" applyFont="1" applyAlignment="1">
      <alignment horizontal="right"/>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238125</xdr:colOff>
      <xdr:row>2</xdr:row>
      <xdr:rowOff>31750</xdr:rowOff>
    </xdr:from>
    <xdr:to>
      <xdr:col>11</xdr:col>
      <xdr:colOff>492125</xdr:colOff>
      <xdr:row>2</xdr:row>
      <xdr:rowOff>31750</xdr:rowOff>
    </xdr:to>
    <xdr:cxnSp macro="">
      <xdr:nvCxnSpPr>
        <xdr:cNvPr id="5" name="Straight Connector 4">
          <a:extLst>
            <a:ext uri="{FF2B5EF4-FFF2-40B4-BE49-F238E27FC236}">
              <a16:creationId xmlns:a16="http://schemas.microsoft.com/office/drawing/2014/main" id="{BB5BC59B-9E8E-4ABF-BD09-9B8A79F4C186}"/>
            </a:ext>
          </a:extLst>
        </xdr:cNvPr>
        <xdr:cNvCxnSpPr/>
      </xdr:nvCxnSpPr>
      <xdr:spPr>
        <a:xfrm>
          <a:off x="9588500" y="381000"/>
          <a:ext cx="1682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895350</xdr:colOff>
      <xdr:row>2</xdr:row>
      <xdr:rowOff>47625</xdr:rowOff>
    </xdr:from>
    <xdr:to>
      <xdr:col>0</xdr:col>
      <xdr:colOff>1343025</xdr:colOff>
      <xdr:row>2</xdr:row>
      <xdr:rowOff>47625</xdr:rowOff>
    </xdr:to>
    <xdr:cxnSp macro="">
      <xdr:nvCxnSpPr>
        <xdr:cNvPr id="12" name="Straight Connector 11">
          <a:extLst>
            <a:ext uri="{FF2B5EF4-FFF2-40B4-BE49-F238E27FC236}">
              <a16:creationId xmlns:a16="http://schemas.microsoft.com/office/drawing/2014/main" id="{AF0541DE-B4D5-41BF-90CC-9D14695B7E4B}"/>
            </a:ext>
          </a:extLst>
        </xdr:cNvPr>
        <xdr:cNvCxnSpPr/>
      </xdr:nvCxnSpPr>
      <xdr:spPr>
        <a:xfrm>
          <a:off x="895350" y="409575"/>
          <a:ext cx="447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xdr:colOff>
      <xdr:row>5</xdr:row>
      <xdr:rowOff>95250</xdr:rowOff>
    </xdr:from>
    <xdr:to>
      <xdr:col>6</xdr:col>
      <xdr:colOff>142875</xdr:colOff>
      <xdr:row>5</xdr:row>
      <xdr:rowOff>95250</xdr:rowOff>
    </xdr:to>
    <xdr:cxnSp macro="">
      <xdr:nvCxnSpPr>
        <xdr:cNvPr id="3" name="Straight Connector 2">
          <a:extLst>
            <a:ext uri="{FF2B5EF4-FFF2-40B4-BE49-F238E27FC236}">
              <a16:creationId xmlns:a16="http://schemas.microsoft.com/office/drawing/2014/main" id="{FAE35DB1-6562-4F3E-A059-7DE23CA09313}"/>
            </a:ext>
          </a:extLst>
        </xdr:cNvPr>
        <xdr:cNvCxnSpPr/>
      </xdr:nvCxnSpPr>
      <xdr:spPr>
        <a:xfrm>
          <a:off x="5095875" y="1095375"/>
          <a:ext cx="22669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NH%20TU/LAM%20VIEC/Ngan%20sach/Du%20toan%20giai%20doan%202021%20-%202025/3.%20Du%20toan%202023/3.%20Du%20toan%20tinh/1.%20Bieu%20du%20toan%20UBND%20trinh%20HDND%2020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NH%20TU/LAM%20VIEC/Ngan%20sach/Du%20toan%20giai%20doan%202021%20-%202025/1.%20Du%20toan%202021/2.%20Du%20toan%20tinh/4.%20Ban%20hanh%20du%20toan%20chinh%20thuc/UB%20giao%20KH%20chi%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sheetName val="Chi"/>
      <sheetName val="Chihuyen"/>
      <sheetName val="Chixa"/>
      <sheetName val="Nhap"/>
      <sheetName val="68"/>
      <sheetName val="Bienche2022"/>
      <sheetName val="Can doi chi tong the"/>
      <sheetName val="Can doi thu tong the"/>
      <sheetName val="Doi chieu"/>
      <sheetName val="Bieu so 1"/>
      <sheetName val="Bieu so 2"/>
      <sheetName val="Bieu so 3 - Nhập"/>
      <sheetName val="Bieu so 4 - Nhập"/>
      <sheetName val="Bieu so 5 - Nhập"/>
      <sheetName val="12_ND31_nb"/>
      <sheetName val="19_ND31_nb"/>
      <sheetName val="SSBT&amp;LD"/>
      <sheetName val="SSBT&amp;LDchi"/>
      <sheetName val="13_ND31_nb"/>
      <sheetName val="14_ND31_nb"/>
      <sheetName val="20_ND31_nb"/>
      <sheetName val="23_ND31_nb"/>
      <sheetName val="27_ND31nb"/>
      <sheetName val="34_ND31_nb"/>
      <sheetName val="39_ND31_nb"/>
      <sheetName val="02_ND31"/>
      <sheetName val="Sheet1"/>
      <sheetName val="07_ND31"/>
      <sheetName val="08_ND31"/>
      <sheetName val="09_ND31"/>
      <sheetName val="10_ND31"/>
      <sheetName val="12_ND31"/>
      <sheetName val="13_ND31"/>
      <sheetName val="14_ND31"/>
      <sheetName val="15_ND31"/>
      <sheetName val="16_ND31"/>
      <sheetName val="17_ND31"/>
      <sheetName val="18_ND31"/>
      <sheetName val="19_ND31"/>
      <sheetName val="20_ND31"/>
      <sheetName val="21_ND31"/>
      <sheetName val="22_ND31"/>
      <sheetName val="23_ND31"/>
      <sheetName val="24_ND31"/>
      <sheetName val="25_ND31"/>
      <sheetName val="26_ND31"/>
      <sheetName val="27_ND31"/>
      <sheetName val="28_ND31"/>
      <sheetName val="29_ND31"/>
      <sheetName val="30_ND31"/>
      <sheetName val="31_ND31"/>
      <sheetName val="32_ND31"/>
      <sheetName val="33_ND31"/>
      <sheetName val="34_ND31"/>
      <sheetName val="35_ND31"/>
      <sheetName val="36_ND31"/>
      <sheetName val="37_ND31"/>
      <sheetName val="38_ND31"/>
      <sheetName val="39_ND31"/>
      <sheetName val="40_ND31"/>
      <sheetName val="41_ND31"/>
      <sheetName val="42_ND31"/>
      <sheetName val="43_ND31"/>
      <sheetName val="44_ND31"/>
      <sheetName val="45_ND31"/>
      <sheetName val="46_ND31"/>
      <sheetName val="47_ND31"/>
      <sheetName val="PL01"/>
      <sheetName val="PL02"/>
      <sheetName val="PL03"/>
      <sheetName val="PL04"/>
      <sheetName val="PL05"/>
      <sheetName val="THthu"/>
      <sheetName val="PTthu"/>
      <sheetName val="TPthu"/>
      <sheetName val="BBthu"/>
      <sheetName val="HTBthu"/>
      <sheetName val="HTNthu"/>
      <sheetName val="LGthu"/>
      <sheetName val="HTthu"/>
      <sheetName val="DLthu"/>
      <sheetName val="TLthu"/>
      <sheetName val="PQthu"/>
      <sheetName val="THchi"/>
      <sheetName val="PTchi"/>
      <sheetName val="TPchi"/>
      <sheetName val="BBchi"/>
      <sheetName val="HTBchi"/>
      <sheetName val="HTNchi"/>
      <sheetName val="LGchi"/>
      <sheetName val="HTchi"/>
      <sheetName val="DLchi"/>
      <sheetName val="TLchi"/>
      <sheetName val="PQchi"/>
      <sheetName val="CAchi"/>
      <sheetName val="QSTchi"/>
      <sheetName val="BPchi"/>
    </sheetNames>
    <sheetDataSet>
      <sheetData sheetId="0"/>
      <sheetData sheetId="1">
        <row r="12">
          <cell r="N12">
            <v>513077</v>
          </cell>
        </row>
        <row r="13">
          <cell r="N13">
            <v>550000</v>
          </cell>
        </row>
        <row r="14">
          <cell r="N14">
            <v>1500000</v>
          </cell>
        </row>
        <row r="15">
          <cell r="N15">
            <v>21000</v>
          </cell>
        </row>
        <row r="23">
          <cell r="N23">
            <v>69777</v>
          </cell>
        </row>
        <row r="24">
          <cell r="N24">
            <v>28672</v>
          </cell>
        </row>
        <row r="25">
          <cell r="N25">
            <v>0</v>
          </cell>
        </row>
        <row r="28">
          <cell r="N28">
            <v>145127</v>
          </cell>
        </row>
        <row r="30">
          <cell r="N30">
            <v>15000</v>
          </cell>
        </row>
        <row r="34">
          <cell r="N34">
            <v>130458</v>
          </cell>
        </row>
        <row r="36">
          <cell r="N36">
            <v>20339</v>
          </cell>
        </row>
        <row r="49">
          <cell r="N49">
            <v>15569</v>
          </cell>
        </row>
        <row r="53">
          <cell r="N53">
            <v>60139</v>
          </cell>
        </row>
        <row r="59">
          <cell r="N59">
            <v>5266</v>
          </cell>
        </row>
        <row r="60">
          <cell r="N60">
            <v>43497</v>
          </cell>
        </row>
        <row r="67">
          <cell r="N67">
            <v>206800</v>
          </cell>
        </row>
        <row r="68">
          <cell r="N68">
            <v>0</v>
          </cell>
        </row>
        <row r="70">
          <cell r="N70">
            <v>9126</v>
          </cell>
        </row>
        <row r="71">
          <cell r="N71">
            <v>58919</v>
          </cell>
        </row>
        <row r="83">
          <cell r="N83">
            <v>48923</v>
          </cell>
        </row>
        <row r="91">
          <cell r="N91">
            <v>20573</v>
          </cell>
        </row>
        <row r="103">
          <cell r="N103">
            <v>107000</v>
          </cell>
        </row>
        <row r="109">
          <cell r="N109">
            <v>60300</v>
          </cell>
        </row>
        <row r="110">
          <cell r="N110">
            <v>27000</v>
          </cell>
        </row>
        <row r="113">
          <cell r="N113">
            <v>109341</v>
          </cell>
        </row>
        <row r="114">
          <cell r="N114">
            <v>10000</v>
          </cell>
        </row>
        <row r="115">
          <cell r="N115">
            <v>253</v>
          </cell>
        </row>
        <row r="119">
          <cell r="N119">
            <v>0</v>
          </cell>
        </row>
        <row r="120">
          <cell r="N120">
            <v>0</v>
          </cell>
        </row>
        <row r="121">
          <cell r="N121">
            <v>1000</v>
          </cell>
        </row>
        <row r="122">
          <cell r="N122">
            <v>110099</v>
          </cell>
        </row>
        <row r="126">
          <cell r="M126">
            <v>53731</v>
          </cell>
        </row>
        <row r="127">
          <cell r="M127">
            <v>168627</v>
          </cell>
        </row>
        <row r="128">
          <cell r="M128">
            <v>143253</v>
          </cell>
        </row>
        <row r="131">
          <cell r="M131">
            <v>134470</v>
          </cell>
        </row>
        <row r="132">
          <cell r="M132">
            <v>1493100</v>
          </cell>
        </row>
        <row r="134">
          <cell r="M134">
            <v>9440</v>
          </cell>
        </row>
        <row r="135">
          <cell r="M135">
            <v>451</v>
          </cell>
        </row>
        <row r="136">
          <cell r="M136">
            <v>160</v>
          </cell>
        </row>
        <row r="137">
          <cell r="M137">
            <v>1500</v>
          </cell>
        </row>
        <row r="138">
          <cell r="M138">
            <v>200</v>
          </cell>
        </row>
        <row r="139">
          <cell r="M139">
            <v>10586</v>
          </cell>
        </row>
        <row r="140">
          <cell r="M140">
            <v>51737</v>
          </cell>
        </row>
        <row r="141">
          <cell r="M141">
            <v>27321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9">
          <cell r="E9">
            <v>0</v>
          </cell>
        </row>
        <row r="10">
          <cell r="E10">
            <v>100000</v>
          </cell>
        </row>
        <row r="12">
          <cell r="E12">
            <v>52761</v>
          </cell>
        </row>
        <row r="16">
          <cell r="E16">
            <v>700</v>
          </cell>
        </row>
        <row r="19">
          <cell r="E19">
            <v>3000</v>
          </cell>
        </row>
        <row r="20">
          <cell r="E20">
            <v>44000</v>
          </cell>
        </row>
        <row r="23">
          <cell r="E23">
            <v>109</v>
          </cell>
        </row>
        <row r="25">
          <cell r="E25">
            <v>59</v>
          </cell>
        </row>
        <row r="26">
          <cell r="E26">
            <v>500</v>
          </cell>
        </row>
        <row r="28">
          <cell r="E28">
            <v>317896</v>
          </cell>
        </row>
        <row r="30">
          <cell r="E30">
            <v>0</v>
          </cell>
        </row>
        <row r="31">
          <cell r="E31">
            <v>0</v>
          </cell>
        </row>
        <row r="32">
          <cell r="E32">
            <v>0</v>
          </cell>
        </row>
        <row r="33">
          <cell r="E33">
            <v>0</v>
          </cell>
        </row>
        <row r="34">
          <cell r="E34">
            <v>0</v>
          </cell>
        </row>
        <row r="35">
          <cell r="E35">
            <v>0</v>
          </cell>
        </row>
        <row r="36">
          <cell r="E36">
            <v>0</v>
          </cell>
        </row>
        <row r="37">
          <cell r="E37">
            <v>520</v>
          </cell>
        </row>
        <row r="38">
          <cell r="E38">
            <v>15</v>
          </cell>
        </row>
        <row r="39">
          <cell r="E39">
            <v>0</v>
          </cell>
        </row>
        <row r="40">
          <cell r="E40">
            <v>14000</v>
          </cell>
        </row>
        <row r="41">
          <cell r="E41">
            <v>854</v>
          </cell>
        </row>
        <row r="42">
          <cell r="E42">
            <v>0</v>
          </cell>
        </row>
        <row r="43">
          <cell r="E43">
            <v>5387</v>
          </cell>
        </row>
        <row r="56">
          <cell r="E56">
            <v>2111</v>
          </cell>
        </row>
        <row r="60">
          <cell r="E60">
            <v>816</v>
          </cell>
        </row>
        <row r="64">
          <cell r="E64">
            <v>56845</v>
          </cell>
        </row>
        <row r="66">
          <cell r="E66">
            <v>49668</v>
          </cell>
        </row>
        <row r="76">
          <cell r="E76">
            <v>120360</v>
          </cell>
        </row>
        <row r="81">
          <cell r="E81">
            <v>66130</v>
          </cell>
        </row>
        <row r="82">
          <cell r="E82">
            <v>12327</v>
          </cell>
        </row>
        <row r="84">
          <cell r="E84">
            <v>9670</v>
          </cell>
        </row>
        <row r="85">
          <cell r="E85">
            <v>4752</v>
          </cell>
        </row>
        <row r="96">
          <cell r="E96">
            <v>6911</v>
          </cell>
        </row>
        <row r="104">
          <cell r="E104">
            <v>3187</v>
          </cell>
        </row>
        <row r="117">
          <cell r="E117">
            <v>10147</v>
          </cell>
        </row>
        <row r="123">
          <cell r="E123">
            <v>10725</v>
          </cell>
        </row>
        <row r="124">
          <cell r="E124">
            <v>5282</v>
          </cell>
        </row>
        <row r="133">
          <cell r="E133">
            <v>1000</v>
          </cell>
        </row>
        <row r="135">
          <cell r="E135">
            <v>250</v>
          </cell>
        </row>
        <row r="136">
          <cell r="E136">
            <v>16065</v>
          </cell>
        </row>
        <row r="137">
          <cell r="E137">
            <v>0</v>
          </cell>
        </row>
      </sheetData>
      <sheetData sheetId="86">
        <row r="9">
          <cell r="E9">
            <v>0</v>
          </cell>
        </row>
        <row r="10">
          <cell r="E10">
            <v>70000</v>
          </cell>
        </row>
        <row r="12">
          <cell r="E12">
            <v>26644</v>
          </cell>
        </row>
        <row r="16">
          <cell r="E16">
            <v>1550</v>
          </cell>
        </row>
        <row r="19">
          <cell r="E19">
            <v>3000</v>
          </cell>
        </row>
        <row r="20">
          <cell r="E20">
            <v>17500</v>
          </cell>
        </row>
        <row r="23">
          <cell r="E23">
            <v>2943</v>
          </cell>
        </row>
        <row r="25">
          <cell r="E25">
            <v>2893</v>
          </cell>
        </row>
        <row r="26">
          <cell r="E26">
            <v>500</v>
          </cell>
        </row>
        <row r="28">
          <cell r="E28">
            <v>260719</v>
          </cell>
        </row>
        <row r="30">
          <cell r="E30">
            <v>0</v>
          </cell>
        </row>
        <row r="31">
          <cell r="E31">
            <v>0</v>
          </cell>
        </row>
        <row r="32">
          <cell r="E32">
            <v>0</v>
          </cell>
        </row>
        <row r="33">
          <cell r="E33">
            <v>0</v>
          </cell>
        </row>
        <row r="34">
          <cell r="E34">
            <v>690</v>
          </cell>
        </row>
        <row r="36">
          <cell r="E36">
            <v>0</v>
          </cell>
        </row>
        <row r="37">
          <cell r="E37">
            <v>2762</v>
          </cell>
        </row>
        <row r="38">
          <cell r="E38">
            <v>285</v>
          </cell>
        </row>
        <row r="39">
          <cell r="E39">
            <v>0</v>
          </cell>
        </row>
        <row r="40">
          <cell r="E40">
            <v>14000</v>
          </cell>
        </row>
        <row r="41">
          <cell r="E41">
            <v>1933</v>
          </cell>
        </row>
        <row r="42">
          <cell r="E42">
            <v>0</v>
          </cell>
        </row>
        <row r="43">
          <cell r="E43">
            <v>3370</v>
          </cell>
        </row>
        <row r="56">
          <cell r="E56">
            <v>1939</v>
          </cell>
        </row>
        <row r="60">
          <cell r="E60">
            <v>310</v>
          </cell>
        </row>
        <row r="64">
          <cell r="E64">
            <v>46056</v>
          </cell>
        </row>
        <row r="66">
          <cell r="E66">
            <v>42151</v>
          </cell>
        </row>
        <row r="76">
          <cell r="E76">
            <v>4720</v>
          </cell>
        </row>
        <row r="79">
          <cell r="E79">
            <v>2500</v>
          </cell>
        </row>
        <row r="81">
          <cell r="E81">
            <v>46440</v>
          </cell>
        </row>
        <row r="82">
          <cell r="E82">
            <v>9054</v>
          </cell>
        </row>
        <row r="84">
          <cell r="E84">
            <v>6365</v>
          </cell>
        </row>
        <row r="85">
          <cell r="E85">
            <v>2595</v>
          </cell>
        </row>
        <row r="96">
          <cell r="E96">
            <v>3855</v>
          </cell>
        </row>
        <row r="104">
          <cell r="E104">
            <v>2070</v>
          </cell>
        </row>
        <row r="117">
          <cell r="E117">
            <v>6579</v>
          </cell>
        </row>
        <row r="123">
          <cell r="E123">
            <v>4792</v>
          </cell>
        </row>
        <row r="124">
          <cell r="E124">
            <v>4305</v>
          </cell>
        </row>
        <row r="133">
          <cell r="E133">
            <v>700</v>
          </cell>
        </row>
        <row r="135">
          <cell r="E135">
            <v>200</v>
          </cell>
        </row>
        <row r="136">
          <cell r="E136">
            <v>10255</v>
          </cell>
        </row>
        <row r="137">
          <cell r="E137">
            <v>0</v>
          </cell>
        </row>
      </sheetData>
      <sheetData sheetId="87">
        <row r="9">
          <cell r="E9">
            <v>0</v>
          </cell>
        </row>
        <row r="10">
          <cell r="E10">
            <v>57000</v>
          </cell>
        </row>
        <row r="12">
          <cell r="E12">
            <v>41543</v>
          </cell>
        </row>
        <row r="16">
          <cell r="E16">
            <v>3250</v>
          </cell>
        </row>
        <row r="19">
          <cell r="E19">
            <v>3000</v>
          </cell>
        </row>
        <row r="20">
          <cell r="E20">
            <v>17500</v>
          </cell>
        </row>
        <row r="23">
          <cell r="E23">
            <v>15954</v>
          </cell>
        </row>
        <row r="25">
          <cell r="E25">
            <v>15754</v>
          </cell>
        </row>
        <row r="26">
          <cell r="E26">
            <v>500</v>
          </cell>
        </row>
        <row r="28">
          <cell r="E28">
            <v>305549</v>
          </cell>
        </row>
        <row r="30">
          <cell r="E30">
            <v>5728</v>
          </cell>
        </row>
        <row r="31">
          <cell r="E31">
            <v>0</v>
          </cell>
        </row>
        <row r="32">
          <cell r="E32">
            <v>0</v>
          </cell>
        </row>
        <row r="33">
          <cell r="E33">
            <v>293</v>
          </cell>
        </row>
        <row r="34">
          <cell r="E34">
            <v>2945</v>
          </cell>
        </row>
        <row r="35">
          <cell r="E35">
            <v>0</v>
          </cell>
        </row>
        <row r="36">
          <cell r="E36">
            <v>0</v>
          </cell>
        </row>
        <row r="37">
          <cell r="E37">
            <v>1536</v>
          </cell>
        </row>
        <row r="38">
          <cell r="E38">
            <v>770</v>
          </cell>
        </row>
        <row r="39">
          <cell r="E39">
            <v>393</v>
          </cell>
        </row>
        <row r="40">
          <cell r="E40">
            <v>14000</v>
          </cell>
        </row>
        <row r="41">
          <cell r="E41">
            <v>2920</v>
          </cell>
        </row>
        <row r="42">
          <cell r="E42">
            <v>0</v>
          </cell>
        </row>
        <row r="43">
          <cell r="E43">
            <v>3897</v>
          </cell>
        </row>
        <row r="56">
          <cell r="E56">
            <v>1871</v>
          </cell>
        </row>
        <row r="60">
          <cell r="E60">
            <v>380</v>
          </cell>
        </row>
        <row r="64">
          <cell r="E64">
            <v>41680</v>
          </cell>
        </row>
        <row r="66">
          <cell r="E66">
            <v>37444</v>
          </cell>
        </row>
        <row r="76">
          <cell r="E76">
            <v>2360</v>
          </cell>
        </row>
        <row r="79">
          <cell r="E79">
            <v>0</v>
          </cell>
        </row>
        <row r="81">
          <cell r="E81">
            <v>59714</v>
          </cell>
        </row>
        <row r="82">
          <cell r="E82">
            <v>11959</v>
          </cell>
        </row>
        <row r="84">
          <cell r="E84">
            <v>9620</v>
          </cell>
        </row>
        <row r="85">
          <cell r="E85">
            <v>2836</v>
          </cell>
        </row>
        <row r="96">
          <cell r="E96">
            <v>5288</v>
          </cell>
        </row>
        <row r="104">
          <cell r="E104">
            <v>3168</v>
          </cell>
        </row>
        <row r="117">
          <cell r="E117">
            <v>8151</v>
          </cell>
        </row>
        <row r="123">
          <cell r="E123">
            <v>3514</v>
          </cell>
        </row>
        <row r="124">
          <cell r="E124">
            <v>5088</v>
          </cell>
        </row>
        <row r="133">
          <cell r="E133">
            <v>800</v>
          </cell>
        </row>
        <row r="135">
          <cell r="E135">
            <v>200</v>
          </cell>
        </row>
        <row r="136">
          <cell r="E136">
            <v>11578</v>
          </cell>
        </row>
        <row r="137">
          <cell r="E137">
            <v>0</v>
          </cell>
        </row>
      </sheetData>
      <sheetData sheetId="88">
        <row r="9">
          <cell r="E9">
            <v>0</v>
          </cell>
        </row>
        <row r="10">
          <cell r="E10">
            <v>75000</v>
          </cell>
        </row>
        <row r="12">
          <cell r="E12">
            <v>36741</v>
          </cell>
        </row>
        <row r="16">
          <cell r="E16">
            <v>2791</v>
          </cell>
        </row>
        <row r="19">
          <cell r="E19">
            <v>3000</v>
          </cell>
        </row>
        <row r="20">
          <cell r="E20">
            <v>18500</v>
          </cell>
        </row>
        <row r="23">
          <cell r="E23">
            <v>10455</v>
          </cell>
        </row>
        <row r="25">
          <cell r="E25">
            <v>10405</v>
          </cell>
        </row>
        <row r="26">
          <cell r="E26">
            <v>500</v>
          </cell>
        </row>
        <row r="28">
          <cell r="E28">
            <v>388178</v>
          </cell>
        </row>
        <row r="30">
          <cell r="E30">
            <v>4915</v>
          </cell>
        </row>
        <row r="31">
          <cell r="E31">
            <v>0</v>
          </cell>
        </row>
        <row r="32">
          <cell r="E32">
            <v>797</v>
          </cell>
        </row>
        <row r="33">
          <cell r="E33">
            <v>596</v>
          </cell>
        </row>
        <row r="34">
          <cell r="E34">
            <v>3972</v>
          </cell>
        </row>
        <row r="35">
          <cell r="E35">
            <v>0</v>
          </cell>
        </row>
        <row r="36">
          <cell r="E36">
            <v>0</v>
          </cell>
        </row>
        <row r="37">
          <cell r="E37">
            <v>4896</v>
          </cell>
        </row>
        <row r="38">
          <cell r="E38">
            <v>1288</v>
          </cell>
        </row>
        <row r="39">
          <cell r="E39">
            <v>0</v>
          </cell>
        </row>
        <row r="40">
          <cell r="E40">
            <v>14000</v>
          </cell>
        </row>
        <row r="41">
          <cell r="E41">
            <v>1606</v>
          </cell>
        </row>
        <row r="42">
          <cell r="E42">
            <v>0</v>
          </cell>
        </row>
        <row r="43">
          <cell r="E43">
            <v>3746</v>
          </cell>
        </row>
        <row r="56">
          <cell r="E56">
            <v>1659</v>
          </cell>
        </row>
        <row r="60">
          <cell r="E60">
            <v>370</v>
          </cell>
        </row>
        <row r="64">
          <cell r="E64">
            <v>46309</v>
          </cell>
        </row>
        <row r="66">
          <cell r="E66">
            <v>40282</v>
          </cell>
        </row>
        <row r="76">
          <cell r="E76">
            <v>2340</v>
          </cell>
        </row>
        <row r="79">
          <cell r="E79">
            <v>0</v>
          </cell>
        </row>
        <row r="81">
          <cell r="E81">
            <v>63409</v>
          </cell>
        </row>
        <row r="82">
          <cell r="E82">
            <v>11606</v>
          </cell>
        </row>
        <row r="84">
          <cell r="E84">
            <v>9155</v>
          </cell>
        </row>
        <row r="85">
          <cell r="E85">
            <v>3475</v>
          </cell>
        </row>
        <row r="96">
          <cell r="E96">
            <v>5263</v>
          </cell>
        </row>
        <row r="104">
          <cell r="E104">
            <v>3056</v>
          </cell>
        </row>
        <row r="117">
          <cell r="E117">
            <v>8612</v>
          </cell>
        </row>
        <row r="123">
          <cell r="E123">
            <v>3509</v>
          </cell>
        </row>
        <row r="124">
          <cell r="E124">
            <v>4541</v>
          </cell>
        </row>
        <row r="133">
          <cell r="E133">
            <v>1000</v>
          </cell>
        </row>
        <row r="135">
          <cell r="E135">
            <v>250</v>
          </cell>
        </row>
        <row r="136">
          <cell r="E136">
            <v>13666</v>
          </cell>
        </row>
        <row r="137">
          <cell r="E137">
            <v>0</v>
          </cell>
        </row>
      </sheetData>
      <sheetData sheetId="89">
        <row r="9">
          <cell r="E9">
            <v>0</v>
          </cell>
        </row>
        <row r="10">
          <cell r="E10">
            <v>20000</v>
          </cell>
        </row>
        <row r="12">
          <cell r="E12">
            <v>25916</v>
          </cell>
        </row>
        <row r="16">
          <cell r="E16">
            <v>1930</v>
          </cell>
        </row>
        <row r="19">
          <cell r="E19">
            <v>3000</v>
          </cell>
        </row>
        <row r="20">
          <cell r="E20">
            <v>17500</v>
          </cell>
        </row>
        <row r="23">
          <cell r="E23">
            <v>1757</v>
          </cell>
        </row>
        <row r="25">
          <cell r="E25">
            <v>1707</v>
          </cell>
        </row>
        <row r="26">
          <cell r="E26">
            <v>500</v>
          </cell>
        </row>
        <row r="28">
          <cell r="E28">
            <v>224713</v>
          </cell>
        </row>
        <row r="30">
          <cell r="E30">
            <v>3826</v>
          </cell>
        </row>
        <row r="31">
          <cell r="E31">
            <v>0</v>
          </cell>
        </row>
        <row r="32">
          <cell r="E32">
            <v>0</v>
          </cell>
        </row>
        <row r="33">
          <cell r="E33">
            <v>0</v>
          </cell>
        </row>
        <row r="34">
          <cell r="E34">
            <v>1568</v>
          </cell>
        </row>
        <row r="35">
          <cell r="E35">
            <v>0</v>
          </cell>
        </row>
        <row r="36">
          <cell r="E36">
            <v>0</v>
          </cell>
        </row>
        <row r="37">
          <cell r="E37">
            <v>753</v>
          </cell>
        </row>
        <row r="38">
          <cell r="E38">
            <v>329</v>
          </cell>
        </row>
        <row r="39">
          <cell r="E39">
            <v>0</v>
          </cell>
        </row>
        <row r="40">
          <cell r="E40">
            <v>10000</v>
          </cell>
        </row>
        <row r="41">
          <cell r="E41">
            <v>1421</v>
          </cell>
        </row>
        <row r="42">
          <cell r="E42">
            <v>0</v>
          </cell>
        </row>
        <row r="43">
          <cell r="E43">
            <v>3146</v>
          </cell>
        </row>
        <row r="56">
          <cell r="E56">
            <v>1652</v>
          </cell>
        </row>
        <row r="60">
          <cell r="E60">
            <v>330</v>
          </cell>
        </row>
        <row r="64">
          <cell r="E64">
            <v>30193</v>
          </cell>
        </row>
        <row r="66">
          <cell r="E66">
            <v>26331</v>
          </cell>
        </row>
        <row r="76">
          <cell r="E76">
            <v>2260</v>
          </cell>
        </row>
        <row r="79">
          <cell r="E79">
            <v>0</v>
          </cell>
        </row>
        <row r="81">
          <cell r="E81">
            <v>49589</v>
          </cell>
        </row>
        <row r="82">
          <cell r="E82">
            <v>9824</v>
          </cell>
        </row>
        <row r="84">
          <cell r="E84">
            <v>7295</v>
          </cell>
        </row>
        <row r="85">
          <cell r="E85">
            <v>2777</v>
          </cell>
        </row>
        <row r="96">
          <cell r="E96">
            <v>4277</v>
          </cell>
        </row>
        <row r="104">
          <cell r="E104">
            <v>2399</v>
          </cell>
        </row>
        <row r="117">
          <cell r="E117">
            <v>6557</v>
          </cell>
        </row>
        <row r="123">
          <cell r="E123">
            <v>3179</v>
          </cell>
        </row>
        <row r="124">
          <cell r="E124">
            <v>4266</v>
          </cell>
        </row>
        <row r="133">
          <cell r="E133">
            <v>1000</v>
          </cell>
        </row>
        <row r="135">
          <cell r="E135">
            <v>200</v>
          </cell>
        </row>
        <row r="136">
          <cell r="E136">
            <v>8180</v>
          </cell>
        </row>
        <row r="137">
          <cell r="E137">
            <v>0</v>
          </cell>
        </row>
      </sheetData>
      <sheetData sheetId="90">
        <row r="9">
          <cell r="E9">
            <v>0</v>
          </cell>
        </row>
        <row r="10">
          <cell r="E10">
            <v>90000</v>
          </cell>
        </row>
        <row r="12">
          <cell r="E12">
            <v>29500</v>
          </cell>
        </row>
        <row r="16">
          <cell r="E16">
            <v>930</v>
          </cell>
        </row>
        <row r="19">
          <cell r="E19">
            <v>3000</v>
          </cell>
        </row>
        <row r="20">
          <cell r="E20">
            <v>21500</v>
          </cell>
        </row>
        <row r="23">
          <cell r="E23">
            <v>877</v>
          </cell>
        </row>
        <row r="25">
          <cell r="E25">
            <v>827</v>
          </cell>
        </row>
        <row r="26">
          <cell r="E26">
            <v>500</v>
          </cell>
        </row>
        <row r="28">
          <cell r="E28">
            <v>185465</v>
          </cell>
        </row>
        <row r="30">
          <cell r="E30">
            <v>0</v>
          </cell>
        </row>
        <row r="31">
          <cell r="E31">
            <v>0</v>
          </cell>
        </row>
        <row r="32">
          <cell r="E32">
            <v>0</v>
          </cell>
        </row>
        <row r="33">
          <cell r="E33">
            <v>944</v>
          </cell>
        </row>
        <row r="34">
          <cell r="E34">
            <v>0</v>
          </cell>
        </row>
        <row r="36">
          <cell r="E36">
            <v>0</v>
          </cell>
        </row>
        <row r="37">
          <cell r="E37">
            <v>937</v>
          </cell>
        </row>
        <row r="38">
          <cell r="E38">
            <v>107</v>
          </cell>
        </row>
        <row r="39">
          <cell r="E39">
            <v>0</v>
          </cell>
        </row>
        <row r="40">
          <cell r="E40">
            <v>18000</v>
          </cell>
        </row>
        <row r="41">
          <cell r="E41">
            <v>4024</v>
          </cell>
        </row>
        <row r="42">
          <cell r="E42">
            <v>0</v>
          </cell>
        </row>
        <row r="43">
          <cell r="E43">
            <v>3646</v>
          </cell>
        </row>
        <row r="56">
          <cell r="E56">
            <v>1971</v>
          </cell>
        </row>
        <row r="60">
          <cell r="E60">
            <v>290</v>
          </cell>
        </row>
        <row r="64">
          <cell r="E64">
            <v>32134</v>
          </cell>
        </row>
        <row r="66">
          <cell r="E66">
            <v>28826</v>
          </cell>
        </row>
        <row r="76">
          <cell r="E76">
            <v>15180</v>
          </cell>
        </row>
        <row r="79">
          <cell r="E79">
            <v>10000</v>
          </cell>
        </row>
        <row r="81">
          <cell r="E81">
            <v>40516</v>
          </cell>
        </row>
        <row r="82">
          <cell r="E82">
            <v>8139</v>
          </cell>
        </row>
        <row r="84">
          <cell r="E84">
            <v>5455</v>
          </cell>
        </row>
        <row r="85">
          <cell r="E85">
            <v>2938</v>
          </cell>
        </row>
        <row r="96">
          <cell r="E96">
            <v>3439</v>
          </cell>
        </row>
        <row r="104">
          <cell r="E104">
            <v>1758</v>
          </cell>
        </row>
        <row r="117">
          <cell r="E117">
            <v>6791</v>
          </cell>
        </row>
        <row r="123">
          <cell r="E123">
            <v>5075</v>
          </cell>
        </row>
        <row r="124">
          <cell r="E124">
            <v>3776</v>
          </cell>
        </row>
        <row r="133">
          <cell r="E133">
            <v>1200</v>
          </cell>
        </row>
        <row r="135">
          <cell r="E135">
            <v>200</v>
          </cell>
        </row>
        <row r="136">
          <cell r="E136">
            <v>9007</v>
          </cell>
        </row>
        <row r="137">
          <cell r="E137">
            <v>0</v>
          </cell>
        </row>
      </sheetData>
      <sheetData sheetId="91">
        <row r="9">
          <cell r="E9">
            <v>0</v>
          </cell>
        </row>
        <row r="10">
          <cell r="E10">
            <v>11000</v>
          </cell>
        </row>
        <row r="12">
          <cell r="E12">
            <v>32065</v>
          </cell>
        </row>
        <row r="16">
          <cell r="E16">
            <v>1920</v>
          </cell>
        </row>
        <row r="19">
          <cell r="E19">
            <v>4000</v>
          </cell>
        </row>
        <row r="20">
          <cell r="E20">
            <v>23500</v>
          </cell>
        </row>
        <row r="23">
          <cell r="E23">
            <v>733</v>
          </cell>
        </row>
        <row r="25">
          <cell r="E25">
            <v>683</v>
          </cell>
        </row>
        <row r="26">
          <cell r="E26">
            <v>500</v>
          </cell>
        </row>
        <row r="28">
          <cell r="E28">
            <v>154339</v>
          </cell>
        </row>
        <row r="30">
          <cell r="E30">
            <v>0</v>
          </cell>
        </row>
        <row r="31">
          <cell r="E31">
            <v>0</v>
          </cell>
        </row>
        <row r="32">
          <cell r="E32">
            <v>0</v>
          </cell>
        </row>
        <row r="33">
          <cell r="E33">
            <v>481</v>
          </cell>
        </row>
        <row r="34">
          <cell r="E34">
            <v>1292</v>
          </cell>
        </row>
        <row r="36">
          <cell r="E36">
            <v>0</v>
          </cell>
        </row>
        <row r="37">
          <cell r="E37">
            <v>1367</v>
          </cell>
        </row>
        <row r="38">
          <cell r="E38">
            <v>632</v>
          </cell>
        </row>
        <row r="39">
          <cell r="E39">
            <v>0</v>
          </cell>
        </row>
        <row r="40">
          <cell r="E40">
            <v>14000</v>
          </cell>
        </row>
        <row r="41">
          <cell r="E41">
            <v>1112</v>
          </cell>
        </row>
        <row r="42">
          <cell r="E42">
            <v>0</v>
          </cell>
        </row>
        <row r="43">
          <cell r="E43">
            <v>2627</v>
          </cell>
        </row>
        <row r="56">
          <cell r="E56">
            <v>1711</v>
          </cell>
        </row>
        <row r="60">
          <cell r="E60">
            <v>300</v>
          </cell>
        </row>
        <row r="64">
          <cell r="E64">
            <v>27812</v>
          </cell>
        </row>
        <row r="66">
          <cell r="E66">
            <v>24821</v>
          </cell>
        </row>
        <row r="76">
          <cell r="E76">
            <v>2200</v>
          </cell>
        </row>
        <row r="79">
          <cell r="E79">
            <v>0</v>
          </cell>
        </row>
        <row r="81">
          <cell r="E81">
            <v>41580</v>
          </cell>
        </row>
        <row r="82">
          <cell r="E82">
            <v>8509</v>
          </cell>
        </row>
        <row r="84">
          <cell r="E84">
            <v>5900</v>
          </cell>
        </row>
        <row r="85">
          <cell r="E85">
            <v>2514</v>
          </cell>
        </row>
        <row r="96">
          <cell r="E96">
            <v>3675</v>
          </cell>
        </row>
        <row r="104">
          <cell r="E104">
            <v>1899</v>
          </cell>
        </row>
        <row r="117">
          <cell r="E117">
            <v>5894</v>
          </cell>
        </row>
        <row r="123">
          <cell r="E123">
            <v>3015</v>
          </cell>
        </row>
        <row r="124">
          <cell r="E124">
            <v>3971</v>
          </cell>
        </row>
        <row r="133">
          <cell r="E133">
            <v>800</v>
          </cell>
        </row>
        <row r="135">
          <cell r="E135">
            <v>200</v>
          </cell>
        </row>
        <row r="136">
          <cell r="E136">
            <v>6346</v>
          </cell>
        </row>
        <row r="137">
          <cell r="E137">
            <v>0</v>
          </cell>
        </row>
      </sheetData>
      <sheetData sheetId="92">
        <row r="9">
          <cell r="E9">
            <v>0</v>
          </cell>
        </row>
        <row r="10">
          <cell r="E10">
            <v>10000</v>
          </cell>
        </row>
        <row r="12">
          <cell r="E12">
            <v>36608</v>
          </cell>
        </row>
        <row r="16">
          <cell r="E16">
            <v>2405</v>
          </cell>
        </row>
        <row r="19">
          <cell r="E19">
            <v>3000</v>
          </cell>
        </row>
        <row r="20">
          <cell r="E20">
            <v>19500</v>
          </cell>
        </row>
        <row r="23">
          <cell r="E23">
            <v>8885</v>
          </cell>
        </row>
        <row r="25">
          <cell r="E25">
            <v>8835</v>
          </cell>
        </row>
        <row r="26">
          <cell r="E26">
            <v>500</v>
          </cell>
        </row>
        <row r="28">
          <cell r="E28">
            <v>279914</v>
          </cell>
        </row>
        <row r="30">
          <cell r="E30">
            <v>0</v>
          </cell>
        </row>
        <row r="31">
          <cell r="E31">
            <v>0</v>
          </cell>
        </row>
        <row r="32">
          <cell r="E32">
            <v>0</v>
          </cell>
        </row>
        <row r="33">
          <cell r="E33">
            <v>0</v>
          </cell>
        </row>
        <row r="34">
          <cell r="E34">
            <v>1145</v>
          </cell>
        </row>
        <row r="35">
          <cell r="E35">
            <v>0</v>
          </cell>
        </row>
        <row r="36">
          <cell r="E36">
            <v>0</v>
          </cell>
        </row>
        <row r="37">
          <cell r="E37">
            <v>5297</v>
          </cell>
        </row>
        <row r="38">
          <cell r="E38">
            <v>832</v>
          </cell>
        </row>
        <row r="39">
          <cell r="E39">
            <v>0</v>
          </cell>
        </row>
        <row r="40">
          <cell r="E40">
            <v>16000</v>
          </cell>
        </row>
        <row r="41">
          <cell r="E41">
            <v>2825</v>
          </cell>
        </row>
        <row r="42">
          <cell r="E42">
            <v>0</v>
          </cell>
        </row>
        <row r="43">
          <cell r="E43">
            <v>3460</v>
          </cell>
        </row>
        <row r="56">
          <cell r="E56">
            <v>2116</v>
          </cell>
        </row>
        <row r="60">
          <cell r="E60">
            <v>320</v>
          </cell>
        </row>
        <row r="64">
          <cell r="E64">
            <v>56694</v>
          </cell>
        </row>
        <row r="66">
          <cell r="E66">
            <v>51357</v>
          </cell>
        </row>
        <row r="76">
          <cell r="E76">
            <v>9240</v>
          </cell>
        </row>
        <row r="79">
          <cell r="E79">
            <v>7000</v>
          </cell>
        </row>
        <row r="81">
          <cell r="E81">
            <v>55567</v>
          </cell>
        </row>
        <row r="82">
          <cell r="E82">
            <v>9520</v>
          </cell>
        </row>
        <row r="84">
          <cell r="E84">
            <v>6830</v>
          </cell>
        </row>
        <row r="85">
          <cell r="E85">
            <v>3019</v>
          </cell>
        </row>
        <row r="96">
          <cell r="E96">
            <v>4331</v>
          </cell>
        </row>
        <row r="104">
          <cell r="E104">
            <v>2233</v>
          </cell>
        </row>
        <row r="117">
          <cell r="E117">
            <v>7364</v>
          </cell>
        </row>
        <row r="123">
          <cell r="E123">
            <v>4507</v>
          </cell>
        </row>
        <row r="124">
          <cell r="E124">
            <v>4238</v>
          </cell>
        </row>
        <row r="133">
          <cell r="E133">
            <v>800</v>
          </cell>
        </row>
        <row r="135">
          <cell r="E135">
            <v>200</v>
          </cell>
        </row>
        <row r="136">
          <cell r="E136">
            <v>10197</v>
          </cell>
        </row>
        <row r="137">
          <cell r="E137">
            <v>0</v>
          </cell>
        </row>
      </sheetData>
      <sheetData sheetId="93">
        <row r="9">
          <cell r="E9">
            <v>0</v>
          </cell>
        </row>
        <row r="10">
          <cell r="E10">
            <v>9000</v>
          </cell>
        </row>
        <row r="12">
          <cell r="E12">
            <v>40271</v>
          </cell>
        </row>
        <row r="16">
          <cell r="E16">
            <v>2210</v>
          </cell>
        </row>
        <row r="19">
          <cell r="E19">
            <v>4000</v>
          </cell>
        </row>
        <row r="20">
          <cell r="E20">
            <v>20500</v>
          </cell>
        </row>
        <row r="23">
          <cell r="E23">
            <v>11579</v>
          </cell>
        </row>
        <row r="25">
          <cell r="E25">
            <v>11529</v>
          </cell>
        </row>
        <row r="26">
          <cell r="E26">
            <v>500</v>
          </cell>
        </row>
        <row r="28">
          <cell r="E28">
            <v>316808</v>
          </cell>
        </row>
        <row r="30">
          <cell r="E30">
            <v>4763</v>
          </cell>
        </row>
        <row r="31">
          <cell r="E31">
            <v>0</v>
          </cell>
        </row>
        <row r="32">
          <cell r="E32">
            <v>645</v>
          </cell>
        </row>
        <row r="33">
          <cell r="E33">
            <v>382</v>
          </cell>
        </row>
        <row r="34">
          <cell r="E34">
            <v>4400</v>
          </cell>
        </row>
        <row r="36">
          <cell r="E36">
            <v>139</v>
          </cell>
        </row>
        <row r="37">
          <cell r="E37">
            <v>3910</v>
          </cell>
        </row>
        <row r="38">
          <cell r="E38">
            <v>1588</v>
          </cell>
        </row>
        <row r="39">
          <cell r="E39">
            <v>0</v>
          </cell>
        </row>
        <row r="40">
          <cell r="E40">
            <v>16000</v>
          </cell>
        </row>
        <row r="41">
          <cell r="E41">
            <v>2754</v>
          </cell>
        </row>
        <row r="42">
          <cell r="E42">
            <v>0</v>
          </cell>
        </row>
        <row r="43">
          <cell r="E43">
            <v>2958</v>
          </cell>
        </row>
        <row r="56">
          <cell r="E56">
            <v>1519</v>
          </cell>
        </row>
        <row r="60">
          <cell r="E60">
            <v>330</v>
          </cell>
        </row>
        <row r="64">
          <cell r="E64">
            <v>41204</v>
          </cell>
        </row>
        <row r="66">
          <cell r="E66">
            <v>36818</v>
          </cell>
        </row>
        <row r="76">
          <cell r="E76">
            <v>9260</v>
          </cell>
        </row>
        <row r="79">
          <cell r="E79">
            <v>7000</v>
          </cell>
        </row>
        <row r="81">
          <cell r="E81">
            <v>53375</v>
          </cell>
        </row>
        <row r="82">
          <cell r="E82">
            <v>9853</v>
          </cell>
        </row>
        <row r="84">
          <cell r="E84">
            <v>7295</v>
          </cell>
        </row>
        <row r="85">
          <cell r="E85">
            <v>3869</v>
          </cell>
        </row>
        <row r="96">
          <cell r="E96">
            <v>4336</v>
          </cell>
        </row>
        <row r="104">
          <cell r="E104">
            <v>2423</v>
          </cell>
        </row>
        <row r="117">
          <cell r="E117">
            <v>7611</v>
          </cell>
        </row>
        <row r="123">
          <cell r="E123">
            <v>3486</v>
          </cell>
        </row>
        <row r="124">
          <cell r="E124">
            <v>4276</v>
          </cell>
        </row>
        <row r="133">
          <cell r="E133">
            <v>900</v>
          </cell>
        </row>
        <row r="135">
          <cell r="E135">
            <v>200</v>
          </cell>
        </row>
        <row r="136">
          <cell r="E136">
            <v>10644</v>
          </cell>
        </row>
        <row r="137">
          <cell r="E137">
            <v>0</v>
          </cell>
        </row>
      </sheetData>
      <sheetData sheetId="94">
        <row r="9">
          <cell r="E9">
            <v>0</v>
          </cell>
        </row>
        <row r="10">
          <cell r="E10">
            <v>8000</v>
          </cell>
        </row>
        <row r="12">
          <cell r="E12">
            <v>19950</v>
          </cell>
        </row>
        <row r="16">
          <cell r="E16">
            <v>360</v>
          </cell>
        </row>
        <row r="19">
          <cell r="E19">
            <v>2000</v>
          </cell>
        </row>
        <row r="20">
          <cell r="E20">
            <v>14200</v>
          </cell>
        </row>
        <row r="23">
          <cell r="E23">
            <v>50</v>
          </cell>
        </row>
        <row r="25">
          <cell r="E25">
            <v>0</v>
          </cell>
        </row>
        <row r="26">
          <cell r="E26">
            <v>400</v>
          </cell>
        </row>
        <row r="28">
          <cell r="E28">
            <v>103863</v>
          </cell>
        </row>
        <row r="30">
          <cell r="E30">
            <v>0</v>
          </cell>
        </row>
        <row r="31">
          <cell r="E31">
            <v>0</v>
          </cell>
        </row>
        <row r="32">
          <cell r="E32">
            <v>0</v>
          </cell>
        </row>
        <row r="33">
          <cell r="E33">
            <v>0</v>
          </cell>
        </row>
        <row r="34">
          <cell r="E34">
            <v>0</v>
          </cell>
        </row>
        <row r="35">
          <cell r="E35">
            <v>0</v>
          </cell>
        </row>
        <row r="36">
          <cell r="E36">
            <v>0</v>
          </cell>
        </row>
        <row r="37">
          <cell r="E37">
            <v>78</v>
          </cell>
        </row>
        <row r="38">
          <cell r="E38">
            <v>2210</v>
          </cell>
        </row>
        <row r="39">
          <cell r="E39">
            <v>0</v>
          </cell>
        </row>
        <row r="40">
          <cell r="E40">
            <v>10000</v>
          </cell>
        </row>
        <row r="41">
          <cell r="E41">
            <v>1177</v>
          </cell>
        </row>
        <row r="42">
          <cell r="E42">
            <v>0</v>
          </cell>
        </row>
        <row r="43">
          <cell r="E43">
            <v>2096</v>
          </cell>
        </row>
        <row r="56">
          <cell r="E56">
            <v>1696</v>
          </cell>
        </row>
        <row r="60">
          <cell r="E60">
            <v>180</v>
          </cell>
        </row>
        <row r="64">
          <cell r="E64">
            <v>10262</v>
          </cell>
        </row>
        <row r="66">
          <cell r="E66">
            <v>9332</v>
          </cell>
        </row>
        <row r="76">
          <cell r="E76">
            <v>2060</v>
          </cell>
        </row>
        <row r="79">
          <cell r="E79">
            <v>0</v>
          </cell>
        </row>
        <row r="81">
          <cell r="E81">
            <v>22243</v>
          </cell>
        </row>
        <row r="82">
          <cell r="E82">
            <v>3999</v>
          </cell>
        </row>
        <row r="84">
          <cell r="E84">
            <v>2645</v>
          </cell>
        </row>
        <row r="85">
          <cell r="E85">
            <v>1348</v>
          </cell>
        </row>
        <row r="96">
          <cell r="E96">
            <v>2091</v>
          </cell>
        </row>
        <row r="104">
          <cell r="E104">
            <v>794</v>
          </cell>
        </row>
        <row r="117">
          <cell r="E117">
            <v>3511</v>
          </cell>
        </row>
        <row r="123">
          <cell r="E123">
            <v>1077</v>
          </cell>
        </row>
        <row r="124">
          <cell r="E124">
            <v>2839</v>
          </cell>
        </row>
        <row r="133">
          <cell r="E133">
            <v>700</v>
          </cell>
        </row>
        <row r="135">
          <cell r="E135">
            <v>100</v>
          </cell>
        </row>
        <row r="136">
          <cell r="E136">
            <v>3889</v>
          </cell>
        </row>
        <row r="137">
          <cell r="E137">
            <v>0</v>
          </cell>
        </row>
      </sheetData>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heetName val="PT"/>
      <sheetName val="TP"/>
      <sheetName val="BB"/>
      <sheetName val="HTB"/>
      <sheetName val="HTN"/>
      <sheetName val="LG"/>
      <sheetName val="HT"/>
      <sheetName val="DL"/>
      <sheetName val="TL"/>
      <sheetName val="PQ"/>
      <sheetName val="CA"/>
      <sheetName val="00000000"/>
      <sheetName val="QS"/>
      <sheetName val="BP"/>
    </sheetNames>
    <sheetDataSet>
      <sheetData sheetId="0"/>
      <sheetData sheetId="1">
        <row r="47">
          <cell r="K47">
            <v>480</v>
          </cell>
        </row>
        <row r="48">
          <cell r="K48">
            <v>632</v>
          </cell>
        </row>
        <row r="49">
          <cell r="K49">
            <v>50</v>
          </cell>
        </row>
        <row r="50">
          <cell r="K50">
            <v>288</v>
          </cell>
        </row>
        <row r="51">
          <cell r="K51">
            <v>1250</v>
          </cell>
        </row>
        <row r="53">
          <cell r="K53">
            <v>640</v>
          </cell>
        </row>
        <row r="54">
          <cell r="K54">
            <v>0</v>
          </cell>
        </row>
        <row r="69">
          <cell r="K69">
            <v>1227</v>
          </cell>
        </row>
        <row r="90">
          <cell r="K90">
            <v>578</v>
          </cell>
        </row>
        <row r="91">
          <cell r="K91">
            <v>100</v>
          </cell>
        </row>
        <row r="93">
          <cell r="K93">
            <v>1438</v>
          </cell>
        </row>
        <row r="95">
          <cell r="K95">
            <v>0</v>
          </cell>
        </row>
        <row r="97">
          <cell r="K97">
            <v>0</v>
          </cell>
        </row>
        <row r="99">
          <cell r="K99">
            <v>0</v>
          </cell>
        </row>
        <row r="100">
          <cell r="K100">
            <v>54</v>
          </cell>
        </row>
        <row r="102">
          <cell r="K102">
            <v>180</v>
          </cell>
        </row>
        <row r="105">
          <cell r="K105">
            <v>130</v>
          </cell>
        </row>
        <row r="106">
          <cell r="K106">
            <v>925</v>
          </cell>
        </row>
        <row r="107">
          <cell r="K107">
            <v>4555</v>
          </cell>
        </row>
        <row r="108">
          <cell r="K108">
            <v>89</v>
          </cell>
        </row>
        <row r="109">
          <cell r="K109">
            <v>200</v>
          </cell>
        </row>
        <row r="110">
          <cell r="K110">
            <v>450</v>
          </cell>
        </row>
        <row r="115">
          <cell r="K115">
            <v>10</v>
          </cell>
        </row>
        <row r="116">
          <cell r="K116">
            <v>71</v>
          </cell>
        </row>
        <row r="117">
          <cell r="K117">
            <v>20</v>
          </cell>
        </row>
        <row r="120">
          <cell r="K120">
            <v>140</v>
          </cell>
        </row>
        <row r="121">
          <cell r="K121">
            <v>0</v>
          </cell>
        </row>
        <row r="122">
          <cell r="K122">
            <v>118</v>
          </cell>
        </row>
        <row r="123">
          <cell r="K123">
            <v>90</v>
          </cell>
        </row>
        <row r="124">
          <cell r="K124">
            <v>2268</v>
          </cell>
        </row>
      </sheetData>
      <sheetData sheetId="2">
        <row r="47">
          <cell r="K47">
            <v>356</v>
          </cell>
        </row>
        <row r="48">
          <cell r="K48">
            <v>336</v>
          </cell>
        </row>
        <row r="49">
          <cell r="K49">
            <v>50</v>
          </cell>
        </row>
        <row r="50">
          <cell r="K50">
            <v>152</v>
          </cell>
        </row>
        <row r="53">
          <cell r="K53">
            <v>460</v>
          </cell>
        </row>
        <row r="54">
          <cell r="K54">
            <v>0</v>
          </cell>
        </row>
        <row r="69">
          <cell r="K69">
            <v>553</v>
          </cell>
        </row>
        <row r="90">
          <cell r="K90">
            <v>395</v>
          </cell>
        </row>
        <row r="91">
          <cell r="K91">
            <v>100</v>
          </cell>
        </row>
        <row r="93">
          <cell r="K93">
            <v>1389</v>
          </cell>
        </row>
        <row r="95">
          <cell r="K95">
            <v>50</v>
          </cell>
        </row>
        <row r="97">
          <cell r="K97">
            <v>0</v>
          </cell>
        </row>
        <row r="99">
          <cell r="K99">
            <v>583</v>
          </cell>
        </row>
        <row r="100">
          <cell r="K100">
            <v>33</v>
          </cell>
        </row>
        <row r="102">
          <cell r="K102">
            <v>110</v>
          </cell>
        </row>
        <row r="105">
          <cell r="K105">
            <v>100</v>
          </cell>
        </row>
        <row r="106">
          <cell r="K106">
            <v>110</v>
          </cell>
        </row>
        <row r="107">
          <cell r="K107">
            <v>3088</v>
          </cell>
        </row>
        <row r="108">
          <cell r="K108">
            <v>72</v>
          </cell>
        </row>
        <row r="109">
          <cell r="K109">
            <v>200</v>
          </cell>
        </row>
        <row r="110">
          <cell r="K110">
            <v>100</v>
          </cell>
        </row>
        <row r="111">
          <cell r="K111">
            <v>0</v>
          </cell>
        </row>
        <row r="115">
          <cell r="K115">
            <v>10</v>
          </cell>
        </row>
        <row r="116">
          <cell r="K116">
            <v>59</v>
          </cell>
        </row>
        <row r="117">
          <cell r="K117">
            <v>20</v>
          </cell>
        </row>
        <row r="120">
          <cell r="K120">
            <v>105</v>
          </cell>
        </row>
        <row r="121">
          <cell r="K121">
            <v>0</v>
          </cell>
        </row>
        <row r="122">
          <cell r="K122">
            <v>70</v>
          </cell>
        </row>
        <row r="123">
          <cell r="K123">
            <v>55</v>
          </cell>
        </row>
        <row r="124">
          <cell r="K124">
            <v>1386</v>
          </cell>
        </row>
      </sheetData>
      <sheetData sheetId="3">
        <row r="47">
          <cell r="K47">
            <v>508</v>
          </cell>
        </row>
        <row r="48">
          <cell r="K48">
            <v>372</v>
          </cell>
        </row>
        <row r="49">
          <cell r="K49">
            <v>50</v>
          </cell>
        </row>
        <row r="50">
          <cell r="K50">
            <v>180</v>
          </cell>
        </row>
        <row r="53">
          <cell r="K53">
            <v>740</v>
          </cell>
        </row>
        <row r="54">
          <cell r="K54">
            <v>0</v>
          </cell>
        </row>
        <row r="69">
          <cell r="K69">
            <v>602</v>
          </cell>
        </row>
        <row r="90">
          <cell r="K90">
            <v>416</v>
          </cell>
        </row>
        <row r="91">
          <cell r="K91">
            <v>100</v>
          </cell>
        </row>
        <row r="93">
          <cell r="K93">
            <v>1414</v>
          </cell>
        </row>
        <row r="95">
          <cell r="K95">
            <v>0</v>
          </cell>
        </row>
        <row r="97">
          <cell r="K97">
            <v>0</v>
          </cell>
        </row>
        <row r="99">
          <cell r="K99">
            <v>912</v>
          </cell>
        </row>
        <row r="100">
          <cell r="K100">
            <v>54</v>
          </cell>
        </row>
        <row r="102">
          <cell r="K102">
            <v>180</v>
          </cell>
        </row>
        <row r="105">
          <cell r="K105">
            <v>110</v>
          </cell>
        </row>
        <row r="106">
          <cell r="K106">
            <v>110</v>
          </cell>
        </row>
        <row r="107">
          <cell r="K107">
            <v>4343</v>
          </cell>
        </row>
        <row r="108">
          <cell r="K108">
            <v>72</v>
          </cell>
        </row>
        <row r="109">
          <cell r="K109">
            <v>200</v>
          </cell>
        </row>
        <row r="110">
          <cell r="K110">
            <v>0</v>
          </cell>
        </row>
        <row r="111">
          <cell r="K111">
            <v>0</v>
          </cell>
        </row>
        <row r="115">
          <cell r="K115">
            <v>10</v>
          </cell>
        </row>
        <row r="116">
          <cell r="K116">
            <v>62</v>
          </cell>
        </row>
        <row r="117">
          <cell r="K117">
            <v>20</v>
          </cell>
        </row>
        <row r="120">
          <cell r="K120">
            <v>140</v>
          </cell>
        </row>
        <row r="121">
          <cell r="K121">
            <v>60</v>
          </cell>
        </row>
        <row r="122">
          <cell r="K122">
            <v>108</v>
          </cell>
        </row>
        <row r="123">
          <cell r="K123">
            <v>90</v>
          </cell>
        </row>
        <row r="124">
          <cell r="K124">
            <v>2268</v>
          </cell>
        </row>
      </sheetData>
      <sheetData sheetId="4">
        <row r="47">
          <cell r="K47">
            <v>483</v>
          </cell>
        </row>
        <row r="48">
          <cell r="K48">
            <v>446</v>
          </cell>
        </row>
        <row r="49">
          <cell r="K49">
            <v>50</v>
          </cell>
        </row>
        <row r="50">
          <cell r="K50">
            <v>206</v>
          </cell>
        </row>
        <row r="53">
          <cell r="K53">
            <v>590</v>
          </cell>
        </row>
        <row r="54">
          <cell r="K54">
            <v>0</v>
          </cell>
        </row>
        <row r="69">
          <cell r="K69">
            <v>887</v>
          </cell>
        </row>
        <row r="90">
          <cell r="K90">
            <v>458</v>
          </cell>
        </row>
        <row r="91">
          <cell r="K91">
            <v>100</v>
          </cell>
        </row>
        <row r="93">
          <cell r="K93">
            <v>1463</v>
          </cell>
        </row>
        <row r="95">
          <cell r="K95">
            <v>0</v>
          </cell>
        </row>
        <row r="97">
          <cell r="K97">
            <v>0</v>
          </cell>
        </row>
        <row r="99">
          <cell r="K99">
            <v>872</v>
          </cell>
        </row>
        <row r="100">
          <cell r="K100">
            <v>51</v>
          </cell>
        </row>
        <row r="102">
          <cell r="K102">
            <v>170</v>
          </cell>
        </row>
        <row r="105">
          <cell r="K105">
            <v>100</v>
          </cell>
        </row>
        <row r="106">
          <cell r="K106">
            <v>110</v>
          </cell>
        </row>
        <row r="107">
          <cell r="K107">
            <v>4238</v>
          </cell>
        </row>
        <row r="108">
          <cell r="K108">
            <v>72</v>
          </cell>
        </row>
        <row r="109">
          <cell r="K109">
            <v>200</v>
          </cell>
        </row>
        <row r="110">
          <cell r="K110">
            <v>39</v>
          </cell>
        </row>
        <row r="111">
          <cell r="K111">
            <v>0</v>
          </cell>
        </row>
        <row r="115">
          <cell r="K115">
            <v>10</v>
          </cell>
        </row>
        <row r="116">
          <cell r="K116">
            <v>62</v>
          </cell>
        </row>
        <row r="117">
          <cell r="K117">
            <v>20</v>
          </cell>
        </row>
        <row r="120">
          <cell r="K120">
            <v>135</v>
          </cell>
        </row>
        <row r="121">
          <cell r="K121">
            <v>90</v>
          </cell>
        </row>
        <row r="122">
          <cell r="K122">
            <v>107</v>
          </cell>
        </row>
        <row r="123">
          <cell r="K123">
            <v>85</v>
          </cell>
        </row>
        <row r="124">
          <cell r="K124">
            <v>2142</v>
          </cell>
        </row>
      </sheetData>
      <sheetData sheetId="5">
        <row r="47">
          <cell r="K47">
            <v>391</v>
          </cell>
        </row>
        <row r="48">
          <cell r="K48">
            <v>286</v>
          </cell>
        </row>
        <row r="49">
          <cell r="K49">
            <v>50</v>
          </cell>
        </row>
        <row r="50">
          <cell r="K50">
            <v>138</v>
          </cell>
        </row>
        <row r="53">
          <cell r="K53">
            <v>470</v>
          </cell>
        </row>
        <row r="54">
          <cell r="K54">
            <v>0</v>
          </cell>
        </row>
        <row r="69">
          <cell r="K69">
            <v>525</v>
          </cell>
        </row>
        <row r="90">
          <cell r="K90">
            <v>368</v>
          </cell>
        </row>
        <row r="91">
          <cell r="K91">
            <v>100</v>
          </cell>
        </row>
        <row r="93">
          <cell r="K93">
            <v>895</v>
          </cell>
        </row>
        <row r="95">
          <cell r="K95">
            <v>0</v>
          </cell>
        </row>
        <row r="97">
          <cell r="K97">
            <v>0</v>
          </cell>
        </row>
        <row r="99">
          <cell r="K99">
            <v>656</v>
          </cell>
        </row>
        <row r="100">
          <cell r="K100">
            <v>39</v>
          </cell>
        </row>
        <row r="102">
          <cell r="K102">
            <v>130</v>
          </cell>
        </row>
        <row r="105">
          <cell r="K105">
            <v>100</v>
          </cell>
        </row>
        <row r="106">
          <cell r="K106">
            <v>110</v>
          </cell>
        </row>
        <row r="107">
          <cell r="K107">
            <v>3411</v>
          </cell>
        </row>
        <row r="108">
          <cell r="K108">
            <v>72</v>
          </cell>
        </row>
        <row r="109">
          <cell r="K109">
            <v>200</v>
          </cell>
        </row>
        <row r="110">
          <cell r="K110">
            <v>0</v>
          </cell>
        </row>
        <row r="111">
          <cell r="K111">
            <v>0</v>
          </cell>
        </row>
        <row r="115">
          <cell r="K115">
            <v>10</v>
          </cell>
        </row>
        <row r="116">
          <cell r="K116">
            <v>55</v>
          </cell>
        </row>
        <row r="117">
          <cell r="K117">
            <v>20</v>
          </cell>
        </row>
        <row r="120">
          <cell r="K120">
            <v>115</v>
          </cell>
        </row>
        <row r="121">
          <cell r="K121">
            <v>20</v>
          </cell>
        </row>
        <row r="122">
          <cell r="K122">
            <v>81</v>
          </cell>
        </row>
        <row r="123">
          <cell r="K123">
            <v>65</v>
          </cell>
        </row>
        <row r="124">
          <cell r="K124">
            <v>1638</v>
          </cell>
        </row>
      </sheetData>
      <sheetData sheetId="6">
        <row r="47">
          <cell r="K47">
            <v>300</v>
          </cell>
        </row>
        <row r="48">
          <cell r="K48">
            <v>325</v>
          </cell>
        </row>
        <row r="49">
          <cell r="K49">
            <v>50</v>
          </cell>
        </row>
        <row r="50">
          <cell r="K50">
            <v>148</v>
          </cell>
        </row>
        <row r="53">
          <cell r="K53">
            <v>360</v>
          </cell>
        </row>
        <row r="54">
          <cell r="K54">
            <v>0</v>
          </cell>
        </row>
        <row r="69">
          <cell r="K69">
            <v>473</v>
          </cell>
        </row>
        <row r="90">
          <cell r="K90">
            <v>395</v>
          </cell>
        </row>
        <row r="91">
          <cell r="K91">
            <v>100</v>
          </cell>
        </row>
        <row r="93">
          <cell r="K93">
            <v>1168</v>
          </cell>
        </row>
        <row r="95">
          <cell r="K95">
            <v>0</v>
          </cell>
        </row>
        <row r="97">
          <cell r="K97">
            <v>0</v>
          </cell>
        </row>
        <row r="99">
          <cell r="K99">
            <v>0</v>
          </cell>
        </row>
        <row r="100">
          <cell r="K100">
            <v>27</v>
          </cell>
        </row>
        <row r="102">
          <cell r="K102">
            <v>90</v>
          </cell>
        </row>
        <row r="105">
          <cell r="K105">
            <v>100</v>
          </cell>
        </row>
        <row r="106">
          <cell r="K106">
            <v>110</v>
          </cell>
        </row>
        <row r="107">
          <cell r="K107">
            <v>2711</v>
          </cell>
        </row>
        <row r="108">
          <cell r="K108">
            <v>68</v>
          </cell>
        </row>
        <row r="109">
          <cell r="K109">
            <v>200</v>
          </cell>
        </row>
        <row r="110">
          <cell r="K110">
            <v>38</v>
          </cell>
        </row>
        <row r="111">
          <cell r="K111">
            <v>0</v>
          </cell>
        </row>
        <row r="115">
          <cell r="K115">
            <v>10</v>
          </cell>
        </row>
        <row r="116">
          <cell r="K116">
            <v>59</v>
          </cell>
        </row>
        <row r="117">
          <cell r="K117">
            <v>20</v>
          </cell>
        </row>
        <row r="120">
          <cell r="K120">
            <v>95</v>
          </cell>
        </row>
        <row r="121">
          <cell r="K121">
            <v>0</v>
          </cell>
        </row>
        <row r="122">
          <cell r="K122">
            <v>60</v>
          </cell>
        </row>
        <row r="123">
          <cell r="K123">
            <v>45</v>
          </cell>
        </row>
        <row r="124">
          <cell r="K124">
            <v>1134</v>
          </cell>
        </row>
      </sheetData>
      <sheetData sheetId="7">
        <row r="47">
          <cell r="K47">
            <v>326</v>
          </cell>
        </row>
        <row r="48">
          <cell r="K48">
            <v>272</v>
          </cell>
        </row>
        <row r="49">
          <cell r="K49">
            <v>50</v>
          </cell>
        </row>
        <row r="50">
          <cell r="K50">
            <v>126</v>
          </cell>
        </row>
        <row r="53">
          <cell r="K53">
            <v>380</v>
          </cell>
        </row>
        <row r="54">
          <cell r="K54">
            <v>0</v>
          </cell>
        </row>
        <row r="69">
          <cell r="K69">
            <v>427</v>
          </cell>
        </row>
        <row r="90">
          <cell r="K90">
            <v>359</v>
          </cell>
        </row>
        <row r="91">
          <cell r="K91">
            <v>100</v>
          </cell>
        </row>
        <row r="93">
          <cell r="K93">
            <v>1143</v>
          </cell>
        </row>
        <row r="95">
          <cell r="K95">
            <v>0</v>
          </cell>
        </row>
        <row r="97">
          <cell r="K97">
            <v>0</v>
          </cell>
        </row>
        <row r="99">
          <cell r="K99">
            <v>448</v>
          </cell>
        </row>
        <row r="100">
          <cell r="K100">
            <v>30</v>
          </cell>
        </row>
        <row r="102">
          <cell r="K102">
            <v>100</v>
          </cell>
        </row>
        <row r="105">
          <cell r="K105">
            <v>100</v>
          </cell>
        </row>
        <row r="106">
          <cell r="K106">
            <v>110</v>
          </cell>
        </row>
        <row r="107">
          <cell r="K107">
            <v>2923</v>
          </cell>
        </row>
        <row r="108">
          <cell r="K108">
            <v>72</v>
          </cell>
        </row>
        <row r="109">
          <cell r="K109">
            <v>200</v>
          </cell>
        </row>
        <row r="110">
          <cell r="K110">
            <v>29</v>
          </cell>
        </row>
        <row r="111">
          <cell r="K111">
            <v>0</v>
          </cell>
        </row>
        <row r="115">
          <cell r="K115">
            <v>10</v>
          </cell>
        </row>
        <row r="116">
          <cell r="K116">
            <v>47</v>
          </cell>
        </row>
        <row r="117">
          <cell r="K117">
            <v>20</v>
          </cell>
        </row>
        <row r="120">
          <cell r="K120">
            <v>100</v>
          </cell>
        </row>
        <row r="121">
          <cell r="K121">
            <v>70</v>
          </cell>
        </row>
        <row r="122">
          <cell r="K122">
            <v>62</v>
          </cell>
        </row>
        <row r="123">
          <cell r="K123">
            <v>50</v>
          </cell>
        </row>
        <row r="124">
          <cell r="K124">
            <v>1260</v>
          </cell>
        </row>
      </sheetData>
      <sheetData sheetId="8">
        <row r="47">
          <cell r="K47">
            <v>360</v>
          </cell>
        </row>
        <row r="48">
          <cell r="K48">
            <v>410</v>
          </cell>
        </row>
        <row r="49">
          <cell r="K49">
            <v>50</v>
          </cell>
        </row>
        <row r="50">
          <cell r="K50">
            <v>188</v>
          </cell>
        </row>
        <row r="53">
          <cell r="K53">
            <v>440</v>
          </cell>
        </row>
        <row r="54">
          <cell r="K54">
            <v>0</v>
          </cell>
        </row>
        <row r="69">
          <cell r="K69">
            <v>795</v>
          </cell>
        </row>
        <row r="90">
          <cell r="K90">
            <v>446</v>
          </cell>
        </row>
        <row r="91">
          <cell r="K91">
            <v>100</v>
          </cell>
        </row>
        <row r="93">
          <cell r="K93">
            <v>1438</v>
          </cell>
        </row>
        <row r="95">
          <cell r="K95">
            <v>0</v>
          </cell>
        </row>
        <row r="97">
          <cell r="K97">
            <v>0</v>
          </cell>
        </row>
        <row r="99">
          <cell r="K99">
            <v>638</v>
          </cell>
        </row>
        <row r="100">
          <cell r="K100">
            <v>36</v>
          </cell>
        </row>
        <row r="102">
          <cell r="K102">
            <v>120</v>
          </cell>
        </row>
        <row r="105">
          <cell r="K105">
            <v>100</v>
          </cell>
        </row>
        <row r="106">
          <cell r="K106">
            <v>110</v>
          </cell>
        </row>
        <row r="107">
          <cell r="K107">
            <v>3476</v>
          </cell>
        </row>
        <row r="108">
          <cell r="K108">
            <v>72</v>
          </cell>
        </row>
        <row r="109">
          <cell r="K109">
            <v>200</v>
          </cell>
        </row>
        <row r="110">
          <cell r="K110">
            <v>19</v>
          </cell>
        </row>
        <row r="111">
          <cell r="K111">
            <v>0</v>
          </cell>
        </row>
        <row r="115">
          <cell r="K115">
            <v>10</v>
          </cell>
        </row>
        <row r="116">
          <cell r="K116">
            <v>62</v>
          </cell>
        </row>
        <row r="117">
          <cell r="K117">
            <v>20</v>
          </cell>
        </row>
        <row r="120">
          <cell r="K120">
            <v>110</v>
          </cell>
        </row>
        <row r="121">
          <cell r="K121">
            <v>0</v>
          </cell>
        </row>
        <row r="122">
          <cell r="K122">
            <v>79</v>
          </cell>
        </row>
        <row r="123">
          <cell r="K123">
            <v>60</v>
          </cell>
        </row>
        <row r="124">
          <cell r="K124">
            <v>1512</v>
          </cell>
        </row>
      </sheetData>
      <sheetData sheetId="9">
        <row r="47">
          <cell r="K47">
            <v>411</v>
          </cell>
        </row>
        <row r="48">
          <cell r="K48">
            <v>417</v>
          </cell>
        </row>
        <row r="49">
          <cell r="K49">
            <v>50</v>
          </cell>
        </row>
        <row r="50">
          <cell r="K50">
            <v>178</v>
          </cell>
        </row>
        <row r="53">
          <cell r="K53">
            <v>470</v>
          </cell>
        </row>
        <row r="54">
          <cell r="K54">
            <v>0</v>
          </cell>
        </row>
        <row r="69">
          <cell r="K69">
            <v>634</v>
          </cell>
        </row>
        <row r="90">
          <cell r="K90">
            <v>428</v>
          </cell>
        </row>
        <row r="91">
          <cell r="K91">
            <v>100</v>
          </cell>
        </row>
        <row r="93">
          <cell r="K93">
            <v>1488</v>
          </cell>
        </row>
        <row r="95">
          <cell r="K95">
            <v>0</v>
          </cell>
        </row>
        <row r="97">
          <cell r="K97">
            <v>0</v>
          </cell>
        </row>
        <row r="99">
          <cell r="K99">
            <v>740</v>
          </cell>
        </row>
        <row r="100">
          <cell r="K100">
            <v>39</v>
          </cell>
        </row>
        <row r="102">
          <cell r="K102">
            <v>130</v>
          </cell>
        </row>
        <row r="105">
          <cell r="K105">
            <v>100</v>
          </cell>
        </row>
        <row r="106">
          <cell r="K106">
            <v>110</v>
          </cell>
        </row>
        <row r="107">
          <cell r="K107">
            <v>3605</v>
          </cell>
        </row>
        <row r="108">
          <cell r="K108">
            <v>72</v>
          </cell>
        </row>
        <row r="109">
          <cell r="K109">
            <v>200</v>
          </cell>
        </row>
        <row r="110">
          <cell r="K110">
            <v>0</v>
          </cell>
        </row>
        <row r="111">
          <cell r="K111">
            <v>0</v>
          </cell>
        </row>
        <row r="115">
          <cell r="K115">
            <v>10</v>
          </cell>
        </row>
        <row r="116">
          <cell r="K116">
            <v>60</v>
          </cell>
        </row>
        <row r="117">
          <cell r="K117">
            <v>20</v>
          </cell>
        </row>
        <row r="120">
          <cell r="K120">
            <v>115</v>
          </cell>
        </row>
        <row r="121">
          <cell r="K121">
            <v>40</v>
          </cell>
        </row>
        <row r="122">
          <cell r="K122">
            <v>80</v>
          </cell>
        </row>
        <row r="123">
          <cell r="K123">
            <v>65</v>
          </cell>
        </row>
        <row r="124">
          <cell r="K124">
            <v>1638</v>
          </cell>
        </row>
      </sheetData>
      <sheetData sheetId="10">
        <row r="47">
          <cell r="K47">
            <v>180</v>
          </cell>
        </row>
        <row r="48">
          <cell r="K48">
            <v>51</v>
          </cell>
        </row>
        <row r="49">
          <cell r="K49">
            <v>50</v>
          </cell>
        </row>
        <row r="50">
          <cell r="K50">
            <v>26</v>
          </cell>
        </row>
        <row r="53">
          <cell r="K53">
            <v>170</v>
          </cell>
        </row>
        <row r="54">
          <cell r="K54">
            <v>0</v>
          </cell>
        </row>
        <row r="69">
          <cell r="K69">
            <v>285</v>
          </cell>
        </row>
        <row r="90">
          <cell r="K90">
            <v>230</v>
          </cell>
        </row>
        <row r="91">
          <cell r="K91">
            <v>100</v>
          </cell>
        </row>
        <row r="93">
          <cell r="K93">
            <v>449</v>
          </cell>
        </row>
        <row r="95">
          <cell r="K95">
            <v>0</v>
          </cell>
        </row>
        <row r="97">
          <cell r="K97">
            <v>0</v>
          </cell>
        </row>
        <row r="99">
          <cell r="K99">
            <v>174</v>
          </cell>
        </row>
        <row r="100">
          <cell r="K100">
            <v>9</v>
          </cell>
        </row>
        <row r="102">
          <cell r="K102">
            <v>30</v>
          </cell>
        </row>
        <row r="105">
          <cell r="K105">
            <v>90</v>
          </cell>
        </row>
        <row r="106">
          <cell r="K106">
            <v>100</v>
          </cell>
        </row>
        <row r="107">
          <cell r="K107">
            <v>1614</v>
          </cell>
        </row>
        <row r="108">
          <cell r="K108">
            <v>29</v>
          </cell>
        </row>
        <row r="109">
          <cell r="K109">
            <v>200</v>
          </cell>
        </row>
        <row r="110">
          <cell r="K110">
            <v>0</v>
          </cell>
        </row>
        <row r="111">
          <cell r="K111">
            <v>0</v>
          </cell>
        </row>
        <row r="115">
          <cell r="K115">
            <v>10</v>
          </cell>
        </row>
        <row r="116">
          <cell r="K116">
            <v>41</v>
          </cell>
        </row>
        <row r="117">
          <cell r="K117">
            <v>20</v>
          </cell>
        </row>
        <row r="120">
          <cell r="K120">
            <v>65</v>
          </cell>
        </row>
        <row r="121">
          <cell r="K121">
            <v>0</v>
          </cell>
        </row>
        <row r="122">
          <cell r="K122">
            <v>20</v>
          </cell>
        </row>
        <row r="123">
          <cell r="K123">
            <v>15</v>
          </cell>
        </row>
        <row r="124">
          <cell r="K124">
            <v>378</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abSelected="1" topLeftCell="A13" zoomScaleNormal="100" workbookViewId="0">
      <selection activeCell="A5" sqref="A5:N5"/>
    </sheetView>
  </sheetViews>
  <sheetFormatPr defaultRowHeight="12.75" x14ac:dyDescent="0.2"/>
  <cols>
    <col min="1" max="1" width="52.7109375" style="25" customWidth="1"/>
    <col min="2" max="2" width="12.7109375" style="1" customWidth="1"/>
    <col min="3" max="14" width="10.7109375" style="1" customWidth="1"/>
    <col min="15" max="20" width="9.140625" style="28"/>
    <col min="21" max="256" width="9.140625" style="1"/>
    <col min="257" max="257" width="52.7109375" style="1" customWidth="1"/>
    <col min="258" max="258" width="12.7109375" style="1" customWidth="1"/>
    <col min="259" max="270" width="10.7109375" style="1" customWidth="1"/>
    <col min="271" max="512" width="9.140625" style="1"/>
    <col min="513" max="513" width="52.7109375" style="1" customWidth="1"/>
    <col min="514" max="514" width="12.7109375" style="1" customWidth="1"/>
    <col min="515" max="526" width="10.7109375" style="1" customWidth="1"/>
    <col min="527" max="768" width="9.140625" style="1"/>
    <col min="769" max="769" width="52.7109375" style="1" customWidth="1"/>
    <col min="770" max="770" width="12.7109375" style="1" customWidth="1"/>
    <col min="771" max="782" width="10.7109375" style="1" customWidth="1"/>
    <col min="783" max="1024" width="9.140625" style="1"/>
    <col min="1025" max="1025" width="52.7109375" style="1" customWidth="1"/>
    <col min="1026" max="1026" width="12.7109375" style="1" customWidth="1"/>
    <col min="1027" max="1038" width="10.7109375" style="1" customWidth="1"/>
    <col min="1039" max="1280" width="9.140625" style="1"/>
    <col min="1281" max="1281" width="52.7109375" style="1" customWidth="1"/>
    <col min="1282" max="1282" width="12.7109375" style="1" customWidth="1"/>
    <col min="1283" max="1294" width="10.7109375" style="1" customWidth="1"/>
    <col min="1295" max="1536" width="9.140625" style="1"/>
    <col min="1537" max="1537" width="52.7109375" style="1" customWidth="1"/>
    <col min="1538" max="1538" width="12.7109375" style="1" customWidth="1"/>
    <col min="1539" max="1550" width="10.7109375" style="1" customWidth="1"/>
    <col min="1551" max="1792" width="9.140625" style="1"/>
    <col min="1793" max="1793" width="52.7109375" style="1" customWidth="1"/>
    <col min="1794" max="1794" width="12.7109375" style="1" customWidth="1"/>
    <col min="1795" max="1806" width="10.7109375" style="1" customWidth="1"/>
    <col min="1807" max="2048" width="9.140625" style="1"/>
    <col min="2049" max="2049" width="52.7109375" style="1" customWidth="1"/>
    <col min="2050" max="2050" width="12.7109375" style="1" customWidth="1"/>
    <col min="2051" max="2062" width="10.7109375" style="1" customWidth="1"/>
    <col min="2063" max="2304" width="9.140625" style="1"/>
    <col min="2305" max="2305" width="52.7109375" style="1" customWidth="1"/>
    <col min="2306" max="2306" width="12.7109375" style="1" customWidth="1"/>
    <col min="2307" max="2318" width="10.7109375" style="1" customWidth="1"/>
    <col min="2319" max="2560" width="9.140625" style="1"/>
    <col min="2561" max="2561" width="52.7109375" style="1" customWidth="1"/>
    <col min="2562" max="2562" width="12.7109375" style="1" customWidth="1"/>
    <col min="2563" max="2574" width="10.7109375" style="1" customWidth="1"/>
    <col min="2575" max="2816" width="9.140625" style="1"/>
    <col min="2817" max="2817" width="52.7109375" style="1" customWidth="1"/>
    <col min="2818" max="2818" width="12.7109375" style="1" customWidth="1"/>
    <col min="2819" max="2830" width="10.7109375" style="1" customWidth="1"/>
    <col min="2831" max="3072" width="9.140625" style="1"/>
    <col min="3073" max="3073" width="52.7109375" style="1" customWidth="1"/>
    <col min="3074" max="3074" width="12.7109375" style="1" customWidth="1"/>
    <col min="3075" max="3086" width="10.7109375" style="1" customWidth="1"/>
    <col min="3087" max="3328" width="9.140625" style="1"/>
    <col min="3329" max="3329" width="52.7109375" style="1" customWidth="1"/>
    <col min="3330" max="3330" width="12.7109375" style="1" customWidth="1"/>
    <col min="3331" max="3342" width="10.7109375" style="1" customWidth="1"/>
    <col min="3343" max="3584" width="9.140625" style="1"/>
    <col min="3585" max="3585" width="52.7109375" style="1" customWidth="1"/>
    <col min="3586" max="3586" width="12.7109375" style="1" customWidth="1"/>
    <col min="3587" max="3598" width="10.7109375" style="1" customWidth="1"/>
    <col min="3599" max="3840" width="9.140625" style="1"/>
    <col min="3841" max="3841" width="52.7109375" style="1" customWidth="1"/>
    <col min="3842" max="3842" width="12.7109375" style="1" customWidth="1"/>
    <col min="3843" max="3854" width="10.7109375" style="1" customWidth="1"/>
    <col min="3855" max="4096" width="9.140625" style="1"/>
    <col min="4097" max="4097" width="52.7109375" style="1" customWidth="1"/>
    <col min="4098" max="4098" width="12.7109375" style="1" customWidth="1"/>
    <col min="4099" max="4110" width="10.7109375" style="1" customWidth="1"/>
    <col min="4111" max="4352" width="9.140625" style="1"/>
    <col min="4353" max="4353" width="52.7109375" style="1" customWidth="1"/>
    <col min="4354" max="4354" width="12.7109375" style="1" customWidth="1"/>
    <col min="4355" max="4366" width="10.7109375" style="1" customWidth="1"/>
    <col min="4367" max="4608" width="9.140625" style="1"/>
    <col min="4609" max="4609" width="52.7109375" style="1" customWidth="1"/>
    <col min="4610" max="4610" width="12.7109375" style="1" customWidth="1"/>
    <col min="4611" max="4622" width="10.7109375" style="1" customWidth="1"/>
    <col min="4623" max="4864" width="9.140625" style="1"/>
    <col min="4865" max="4865" width="52.7109375" style="1" customWidth="1"/>
    <col min="4866" max="4866" width="12.7109375" style="1" customWidth="1"/>
    <col min="4867" max="4878" width="10.7109375" style="1" customWidth="1"/>
    <col min="4879" max="5120" width="9.140625" style="1"/>
    <col min="5121" max="5121" width="52.7109375" style="1" customWidth="1"/>
    <col min="5122" max="5122" width="12.7109375" style="1" customWidth="1"/>
    <col min="5123" max="5134" width="10.7109375" style="1" customWidth="1"/>
    <col min="5135" max="5376" width="9.140625" style="1"/>
    <col min="5377" max="5377" width="52.7109375" style="1" customWidth="1"/>
    <col min="5378" max="5378" width="12.7109375" style="1" customWidth="1"/>
    <col min="5379" max="5390" width="10.7109375" style="1" customWidth="1"/>
    <col min="5391" max="5632" width="9.140625" style="1"/>
    <col min="5633" max="5633" width="52.7109375" style="1" customWidth="1"/>
    <col min="5634" max="5634" width="12.7109375" style="1" customWidth="1"/>
    <col min="5635" max="5646" width="10.7109375" style="1" customWidth="1"/>
    <col min="5647" max="5888" width="9.140625" style="1"/>
    <col min="5889" max="5889" width="52.7109375" style="1" customWidth="1"/>
    <col min="5890" max="5890" width="12.7109375" style="1" customWidth="1"/>
    <col min="5891" max="5902" width="10.7109375" style="1" customWidth="1"/>
    <col min="5903" max="6144" width="9.140625" style="1"/>
    <col min="6145" max="6145" width="52.7109375" style="1" customWidth="1"/>
    <col min="6146" max="6146" width="12.7109375" style="1" customWidth="1"/>
    <col min="6147" max="6158" width="10.7109375" style="1" customWidth="1"/>
    <col min="6159" max="6400" width="9.140625" style="1"/>
    <col min="6401" max="6401" width="52.7109375" style="1" customWidth="1"/>
    <col min="6402" max="6402" width="12.7109375" style="1" customWidth="1"/>
    <col min="6403" max="6414" width="10.7109375" style="1" customWidth="1"/>
    <col min="6415" max="6656" width="9.140625" style="1"/>
    <col min="6657" max="6657" width="52.7109375" style="1" customWidth="1"/>
    <col min="6658" max="6658" width="12.7109375" style="1" customWidth="1"/>
    <col min="6659" max="6670" width="10.7109375" style="1" customWidth="1"/>
    <col min="6671" max="6912" width="9.140625" style="1"/>
    <col min="6913" max="6913" width="52.7109375" style="1" customWidth="1"/>
    <col min="6914" max="6914" width="12.7109375" style="1" customWidth="1"/>
    <col min="6915" max="6926" width="10.7109375" style="1" customWidth="1"/>
    <col min="6927" max="7168" width="9.140625" style="1"/>
    <col min="7169" max="7169" width="52.7109375" style="1" customWidth="1"/>
    <col min="7170" max="7170" width="12.7109375" style="1" customWidth="1"/>
    <col min="7171" max="7182" width="10.7109375" style="1" customWidth="1"/>
    <col min="7183" max="7424" width="9.140625" style="1"/>
    <col min="7425" max="7425" width="52.7109375" style="1" customWidth="1"/>
    <col min="7426" max="7426" width="12.7109375" style="1" customWidth="1"/>
    <col min="7427" max="7438" width="10.7109375" style="1" customWidth="1"/>
    <col min="7439" max="7680" width="9.140625" style="1"/>
    <col min="7681" max="7681" width="52.7109375" style="1" customWidth="1"/>
    <col min="7682" max="7682" width="12.7109375" style="1" customWidth="1"/>
    <col min="7683" max="7694" width="10.7109375" style="1" customWidth="1"/>
    <col min="7695" max="7936" width="9.140625" style="1"/>
    <col min="7937" max="7937" width="52.7109375" style="1" customWidth="1"/>
    <col min="7938" max="7938" width="12.7109375" style="1" customWidth="1"/>
    <col min="7939" max="7950" width="10.7109375" style="1" customWidth="1"/>
    <col min="7951" max="8192" width="9.140625" style="1"/>
    <col min="8193" max="8193" width="52.7109375" style="1" customWidth="1"/>
    <col min="8194" max="8194" width="12.7109375" style="1" customWidth="1"/>
    <col min="8195" max="8206" width="10.7109375" style="1" customWidth="1"/>
    <col min="8207" max="8448" width="9.140625" style="1"/>
    <col min="8449" max="8449" width="52.7109375" style="1" customWidth="1"/>
    <col min="8450" max="8450" width="12.7109375" style="1" customWidth="1"/>
    <col min="8451" max="8462" width="10.7109375" style="1" customWidth="1"/>
    <col min="8463" max="8704" width="9.140625" style="1"/>
    <col min="8705" max="8705" width="52.7109375" style="1" customWidth="1"/>
    <col min="8706" max="8706" width="12.7109375" style="1" customWidth="1"/>
    <col min="8707" max="8718" width="10.7109375" style="1" customWidth="1"/>
    <col min="8719" max="8960" width="9.140625" style="1"/>
    <col min="8961" max="8961" width="52.7109375" style="1" customWidth="1"/>
    <col min="8962" max="8962" width="12.7109375" style="1" customWidth="1"/>
    <col min="8963" max="8974" width="10.7109375" style="1" customWidth="1"/>
    <col min="8975" max="9216" width="9.140625" style="1"/>
    <col min="9217" max="9217" width="52.7109375" style="1" customWidth="1"/>
    <col min="9218" max="9218" width="12.7109375" style="1" customWidth="1"/>
    <col min="9219" max="9230" width="10.7109375" style="1" customWidth="1"/>
    <col min="9231" max="9472" width="9.140625" style="1"/>
    <col min="9473" max="9473" width="52.7109375" style="1" customWidth="1"/>
    <col min="9474" max="9474" width="12.7109375" style="1" customWidth="1"/>
    <col min="9475" max="9486" width="10.7109375" style="1" customWidth="1"/>
    <col min="9487" max="9728" width="9.140625" style="1"/>
    <col min="9729" max="9729" width="52.7109375" style="1" customWidth="1"/>
    <col min="9730" max="9730" width="12.7109375" style="1" customWidth="1"/>
    <col min="9731" max="9742" width="10.7109375" style="1" customWidth="1"/>
    <col min="9743" max="9984" width="9.140625" style="1"/>
    <col min="9985" max="9985" width="52.7109375" style="1" customWidth="1"/>
    <col min="9986" max="9986" width="12.7109375" style="1" customWidth="1"/>
    <col min="9987" max="9998" width="10.7109375" style="1" customWidth="1"/>
    <col min="9999" max="10240" width="9.140625" style="1"/>
    <col min="10241" max="10241" width="52.7109375" style="1" customWidth="1"/>
    <col min="10242" max="10242" width="12.7109375" style="1" customWidth="1"/>
    <col min="10243" max="10254" width="10.7109375" style="1" customWidth="1"/>
    <col min="10255" max="10496" width="9.140625" style="1"/>
    <col min="10497" max="10497" width="52.7109375" style="1" customWidth="1"/>
    <col min="10498" max="10498" width="12.7109375" style="1" customWidth="1"/>
    <col min="10499" max="10510" width="10.7109375" style="1" customWidth="1"/>
    <col min="10511" max="10752" width="9.140625" style="1"/>
    <col min="10753" max="10753" width="52.7109375" style="1" customWidth="1"/>
    <col min="10754" max="10754" width="12.7109375" style="1" customWidth="1"/>
    <col min="10755" max="10766" width="10.7109375" style="1" customWidth="1"/>
    <col min="10767" max="11008" width="9.140625" style="1"/>
    <col min="11009" max="11009" width="52.7109375" style="1" customWidth="1"/>
    <col min="11010" max="11010" width="12.7109375" style="1" customWidth="1"/>
    <col min="11011" max="11022" width="10.7109375" style="1" customWidth="1"/>
    <col min="11023" max="11264" width="9.140625" style="1"/>
    <col min="11265" max="11265" width="52.7109375" style="1" customWidth="1"/>
    <col min="11266" max="11266" width="12.7109375" style="1" customWidth="1"/>
    <col min="11267" max="11278" width="10.7109375" style="1" customWidth="1"/>
    <col min="11279" max="11520" width="9.140625" style="1"/>
    <col min="11521" max="11521" width="52.7109375" style="1" customWidth="1"/>
    <col min="11522" max="11522" width="12.7109375" style="1" customWidth="1"/>
    <col min="11523" max="11534" width="10.7109375" style="1" customWidth="1"/>
    <col min="11535" max="11776" width="9.140625" style="1"/>
    <col min="11777" max="11777" width="52.7109375" style="1" customWidth="1"/>
    <col min="11778" max="11778" width="12.7109375" style="1" customWidth="1"/>
    <col min="11779" max="11790" width="10.7109375" style="1" customWidth="1"/>
    <col min="11791" max="12032" width="9.140625" style="1"/>
    <col min="12033" max="12033" width="52.7109375" style="1" customWidth="1"/>
    <col min="12034" max="12034" width="12.7109375" style="1" customWidth="1"/>
    <col min="12035" max="12046" width="10.7109375" style="1" customWidth="1"/>
    <col min="12047" max="12288" width="9.140625" style="1"/>
    <col min="12289" max="12289" width="52.7109375" style="1" customWidth="1"/>
    <col min="12290" max="12290" width="12.7109375" style="1" customWidth="1"/>
    <col min="12291" max="12302" width="10.7109375" style="1" customWidth="1"/>
    <col min="12303" max="12544" width="9.140625" style="1"/>
    <col min="12545" max="12545" width="52.7109375" style="1" customWidth="1"/>
    <col min="12546" max="12546" width="12.7109375" style="1" customWidth="1"/>
    <col min="12547" max="12558" width="10.7109375" style="1" customWidth="1"/>
    <col min="12559" max="12800" width="9.140625" style="1"/>
    <col min="12801" max="12801" width="52.7109375" style="1" customWidth="1"/>
    <col min="12802" max="12802" width="12.7109375" style="1" customWidth="1"/>
    <col min="12803" max="12814" width="10.7109375" style="1" customWidth="1"/>
    <col min="12815" max="13056" width="9.140625" style="1"/>
    <col min="13057" max="13057" width="52.7109375" style="1" customWidth="1"/>
    <col min="13058" max="13058" width="12.7109375" style="1" customWidth="1"/>
    <col min="13059" max="13070" width="10.7109375" style="1" customWidth="1"/>
    <col min="13071" max="13312" width="9.140625" style="1"/>
    <col min="13313" max="13313" width="52.7109375" style="1" customWidth="1"/>
    <col min="13314" max="13314" width="12.7109375" style="1" customWidth="1"/>
    <col min="13315" max="13326" width="10.7109375" style="1" customWidth="1"/>
    <col min="13327" max="13568" width="9.140625" style="1"/>
    <col min="13569" max="13569" width="52.7109375" style="1" customWidth="1"/>
    <col min="13570" max="13570" width="12.7109375" style="1" customWidth="1"/>
    <col min="13571" max="13582" width="10.7109375" style="1" customWidth="1"/>
    <col min="13583" max="13824" width="9.140625" style="1"/>
    <col min="13825" max="13825" width="52.7109375" style="1" customWidth="1"/>
    <col min="13826" max="13826" width="12.7109375" style="1" customWidth="1"/>
    <col min="13827" max="13838" width="10.7109375" style="1" customWidth="1"/>
    <col min="13839" max="14080" width="9.140625" style="1"/>
    <col min="14081" max="14081" width="52.7109375" style="1" customWidth="1"/>
    <col min="14082" max="14082" width="12.7109375" style="1" customWidth="1"/>
    <col min="14083" max="14094" width="10.7109375" style="1" customWidth="1"/>
    <col min="14095" max="14336" width="9.140625" style="1"/>
    <col min="14337" max="14337" width="52.7109375" style="1" customWidth="1"/>
    <col min="14338" max="14338" width="12.7109375" style="1" customWidth="1"/>
    <col min="14339" max="14350" width="10.7109375" style="1" customWidth="1"/>
    <col min="14351" max="14592" width="9.140625" style="1"/>
    <col min="14593" max="14593" width="52.7109375" style="1" customWidth="1"/>
    <col min="14594" max="14594" width="12.7109375" style="1" customWidth="1"/>
    <col min="14595" max="14606" width="10.7109375" style="1" customWidth="1"/>
    <col min="14607" max="14848" width="9.140625" style="1"/>
    <col min="14849" max="14849" width="52.7109375" style="1" customWidth="1"/>
    <col min="14850" max="14850" width="12.7109375" style="1" customWidth="1"/>
    <col min="14851" max="14862" width="10.7109375" style="1" customWidth="1"/>
    <col min="14863" max="15104" width="9.140625" style="1"/>
    <col min="15105" max="15105" width="52.7109375" style="1" customWidth="1"/>
    <col min="15106" max="15106" width="12.7109375" style="1" customWidth="1"/>
    <col min="15107" max="15118" width="10.7109375" style="1" customWidth="1"/>
    <col min="15119" max="15360" width="9.140625" style="1"/>
    <col min="15361" max="15361" width="52.7109375" style="1" customWidth="1"/>
    <col min="15362" max="15362" width="12.7109375" style="1" customWidth="1"/>
    <col min="15363" max="15374" width="10.7109375" style="1" customWidth="1"/>
    <col min="15375" max="15616" width="9.140625" style="1"/>
    <col min="15617" max="15617" width="52.7109375" style="1" customWidth="1"/>
    <col min="15618" max="15618" width="12.7109375" style="1" customWidth="1"/>
    <col min="15619" max="15630" width="10.7109375" style="1" customWidth="1"/>
    <col min="15631" max="15872" width="9.140625" style="1"/>
    <col min="15873" max="15873" width="52.7109375" style="1" customWidth="1"/>
    <col min="15874" max="15874" width="12.7109375" style="1" customWidth="1"/>
    <col min="15875" max="15886" width="10.7109375" style="1" customWidth="1"/>
    <col min="15887" max="16128" width="9.140625" style="1"/>
    <col min="16129" max="16129" width="52.7109375" style="1" customWidth="1"/>
    <col min="16130" max="16130" width="12.7109375" style="1" customWidth="1"/>
    <col min="16131" max="16142" width="10.7109375" style="1" customWidth="1"/>
    <col min="16143" max="16384" width="9.140625" style="1"/>
  </cols>
  <sheetData>
    <row r="1" spans="1:20" ht="14.25" customHeight="1" x14ac:dyDescent="0.2">
      <c r="A1" s="27" t="s">
        <v>132</v>
      </c>
      <c r="I1" s="34" t="s">
        <v>128</v>
      </c>
      <c r="J1" s="34"/>
      <c r="K1" s="34"/>
      <c r="L1" s="34"/>
      <c r="M1" s="34"/>
    </row>
    <row r="2" spans="1:20" ht="14.25" customHeight="1" x14ac:dyDescent="0.2">
      <c r="A2" s="27" t="s">
        <v>130</v>
      </c>
      <c r="I2" s="35" t="s">
        <v>129</v>
      </c>
      <c r="J2" s="35"/>
      <c r="K2" s="35"/>
      <c r="L2" s="35"/>
      <c r="M2" s="35"/>
    </row>
    <row r="4" spans="1:20" ht="19.149999999999999" customHeight="1" x14ac:dyDescent="0.3">
      <c r="A4" s="38" t="s">
        <v>127</v>
      </c>
      <c r="B4" s="38"/>
      <c r="C4" s="38"/>
      <c r="D4" s="38"/>
      <c r="E4" s="38"/>
      <c r="F4" s="38"/>
      <c r="G4" s="38"/>
      <c r="H4" s="38"/>
      <c r="I4" s="38"/>
      <c r="J4" s="38"/>
      <c r="K4" s="38"/>
      <c r="L4" s="38"/>
      <c r="M4" s="38"/>
      <c r="N4" s="38"/>
    </row>
    <row r="5" spans="1:20" ht="18.75" x14ac:dyDescent="0.3">
      <c r="A5" s="39" t="s">
        <v>133</v>
      </c>
      <c r="B5" s="39"/>
      <c r="C5" s="39"/>
      <c r="D5" s="39"/>
      <c r="E5" s="39"/>
      <c r="F5" s="39"/>
      <c r="G5" s="39"/>
      <c r="H5" s="39"/>
      <c r="I5" s="39"/>
      <c r="J5" s="39"/>
      <c r="K5" s="39"/>
      <c r="L5" s="39"/>
      <c r="M5" s="39"/>
      <c r="N5" s="39"/>
    </row>
    <row r="6" spans="1:20" ht="23.45" customHeight="1" x14ac:dyDescent="0.25">
      <c r="A6" s="2"/>
      <c r="B6" s="2"/>
      <c r="C6" s="3"/>
      <c r="D6" s="2"/>
      <c r="E6" s="4"/>
      <c r="F6" s="4"/>
      <c r="G6" s="4"/>
      <c r="H6" s="4"/>
      <c r="I6" s="4"/>
      <c r="J6" s="4"/>
      <c r="K6" s="4"/>
      <c r="L6" s="40" t="s">
        <v>131</v>
      </c>
      <c r="M6" s="40"/>
      <c r="N6" s="40"/>
    </row>
    <row r="7" spans="1:20" s="5" customFormat="1" ht="22.5" customHeight="1" x14ac:dyDescent="0.2">
      <c r="A7" s="41" t="s">
        <v>0</v>
      </c>
      <c r="B7" s="41" t="s">
        <v>1</v>
      </c>
      <c r="C7" s="41" t="s">
        <v>2</v>
      </c>
      <c r="D7" s="41" t="s">
        <v>3</v>
      </c>
      <c r="E7" s="42" t="s">
        <v>4</v>
      </c>
      <c r="F7" s="42"/>
      <c r="G7" s="42"/>
      <c r="H7" s="42"/>
      <c r="I7" s="42"/>
      <c r="J7" s="42"/>
      <c r="K7" s="42"/>
      <c r="L7" s="42"/>
      <c r="M7" s="42"/>
      <c r="N7" s="42"/>
      <c r="O7" s="29"/>
      <c r="P7" s="29"/>
      <c r="Q7" s="29"/>
      <c r="R7" s="29"/>
      <c r="S7" s="29"/>
      <c r="T7" s="29"/>
    </row>
    <row r="8" spans="1:20" s="5" customFormat="1" ht="57" customHeight="1" x14ac:dyDescent="0.2">
      <c r="A8" s="41"/>
      <c r="B8" s="41"/>
      <c r="C8" s="41"/>
      <c r="D8" s="41"/>
      <c r="E8" s="6" t="s">
        <v>5</v>
      </c>
      <c r="F8" s="6" t="s">
        <v>6</v>
      </c>
      <c r="G8" s="6" t="s">
        <v>7</v>
      </c>
      <c r="H8" s="6" t="s">
        <v>8</v>
      </c>
      <c r="I8" s="6" t="s">
        <v>9</v>
      </c>
      <c r="J8" s="6" t="s">
        <v>10</v>
      </c>
      <c r="K8" s="6" t="s">
        <v>11</v>
      </c>
      <c r="L8" s="6" t="s">
        <v>12</v>
      </c>
      <c r="M8" s="6" t="s">
        <v>13</v>
      </c>
      <c r="N8" s="6" t="s">
        <v>14</v>
      </c>
      <c r="O8" s="30"/>
      <c r="P8" s="29"/>
      <c r="Q8" s="29"/>
      <c r="R8" s="29"/>
      <c r="S8" s="29"/>
      <c r="T8" s="29"/>
    </row>
    <row r="9" spans="1:20" s="9" customFormat="1" ht="23.25" customHeight="1" x14ac:dyDescent="0.2">
      <c r="A9" s="7" t="s">
        <v>15</v>
      </c>
      <c r="B9" s="8">
        <f t="shared" ref="B9:N9" si="0">B10+B110</f>
        <v>12611881</v>
      </c>
      <c r="C9" s="8">
        <f>C10+C110</f>
        <v>7620875</v>
      </c>
      <c r="D9" s="8">
        <f t="shared" si="0"/>
        <v>4991006</v>
      </c>
      <c r="E9" s="8">
        <f t="shared" si="0"/>
        <v>803226</v>
      </c>
      <c r="F9" s="8">
        <f t="shared" si="0"/>
        <v>512701</v>
      </c>
      <c r="G9" s="8">
        <f t="shared" si="0"/>
        <v>578916</v>
      </c>
      <c r="H9" s="8">
        <f t="shared" si="0"/>
        <v>683241</v>
      </c>
      <c r="I9" s="8">
        <f t="shared" si="0"/>
        <v>408974</v>
      </c>
      <c r="J9" s="8">
        <f t="shared" si="0"/>
        <v>450304</v>
      </c>
      <c r="K9" s="8">
        <f t="shared" si="0"/>
        <v>317269</v>
      </c>
      <c r="L9" s="8">
        <f t="shared" si="0"/>
        <v>509783</v>
      </c>
      <c r="M9" s="8">
        <f t="shared" si="0"/>
        <v>532172</v>
      </c>
      <c r="N9" s="8">
        <f t="shared" si="0"/>
        <v>194420</v>
      </c>
      <c r="O9" s="31"/>
      <c r="P9" s="31"/>
      <c r="Q9" s="31"/>
      <c r="R9" s="31"/>
      <c r="S9" s="31"/>
      <c r="T9" s="31"/>
    </row>
    <row r="10" spans="1:20" s="9" customFormat="1" ht="19.5" customHeight="1" x14ac:dyDescent="0.2">
      <c r="A10" s="7" t="s">
        <v>16</v>
      </c>
      <c r="B10" s="10">
        <f>C10+D10</f>
        <v>10517305</v>
      </c>
      <c r="C10" s="10">
        <f t="shared" ref="C10:N10" si="1">C11+C16+C106+C107+C108+C109</f>
        <v>5526299</v>
      </c>
      <c r="D10" s="10">
        <f t="shared" si="1"/>
        <v>4991006</v>
      </c>
      <c r="E10" s="10">
        <f t="shared" si="1"/>
        <v>803226</v>
      </c>
      <c r="F10" s="10">
        <f t="shared" si="1"/>
        <v>512701</v>
      </c>
      <c r="G10" s="10">
        <f t="shared" si="1"/>
        <v>578916</v>
      </c>
      <c r="H10" s="10">
        <f t="shared" si="1"/>
        <v>683241</v>
      </c>
      <c r="I10" s="10">
        <f t="shared" si="1"/>
        <v>408974</v>
      </c>
      <c r="J10" s="10">
        <f t="shared" si="1"/>
        <v>450304</v>
      </c>
      <c r="K10" s="10">
        <f t="shared" si="1"/>
        <v>317269</v>
      </c>
      <c r="L10" s="10">
        <f t="shared" si="1"/>
        <v>509783</v>
      </c>
      <c r="M10" s="10">
        <f t="shared" si="1"/>
        <v>532172</v>
      </c>
      <c r="N10" s="10">
        <f t="shared" si="1"/>
        <v>194420</v>
      </c>
      <c r="O10" s="31"/>
      <c r="P10" s="31"/>
      <c r="Q10" s="31"/>
      <c r="R10" s="31"/>
      <c r="S10" s="31"/>
      <c r="T10" s="31"/>
    </row>
    <row r="11" spans="1:20" s="9" customFormat="1" ht="19.5" customHeight="1" x14ac:dyDescent="0.2">
      <c r="A11" s="7" t="s">
        <v>17</v>
      </c>
      <c r="B11" s="10">
        <f>C11+D11</f>
        <v>3034077</v>
      </c>
      <c r="C11" s="10">
        <f>C12+C13+C14+C15</f>
        <v>2584077</v>
      </c>
      <c r="D11" s="10">
        <f t="shared" ref="D11:D17" si="2">SUM(E11:N11)</f>
        <v>450000</v>
      </c>
      <c r="E11" s="10">
        <f t="shared" ref="E11:N11" si="3">SUM(E12:E15)</f>
        <v>100000</v>
      </c>
      <c r="F11" s="10">
        <f t="shared" si="3"/>
        <v>70000</v>
      </c>
      <c r="G11" s="10">
        <f t="shared" si="3"/>
        <v>57000</v>
      </c>
      <c r="H11" s="10">
        <f t="shared" si="3"/>
        <v>75000</v>
      </c>
      <c r="I11" s="10">
        <f t="shared" si="3"/>
        <v>20000</v>
      </c>
      <c r="J11" s="10">
        <f t="shared" si="3"/>
        <v>90000</v>
      </c>
      <c r="K11" s="10">
        <f t="shared" si="3"/>
        <v>11000</v>
      </c>
      <c r="L11" s="10">
        <f t="shared" si="3"/>
        <v>10000</v>
      </c>
      <c r="M11" s="10">
        <f t="shared" si="3"/>
        <v>9000</v>
      </c>
      <c r="N11" s="10">
        <f t="shared" si="3"/>
        <v>8000</v>
      </c>
      <c r="O11" s="31"/>
      <c r="P11" s="31"/>
      <c r="Q11" s="31"/>
      <c r="R11" s="31"/>
      <c r="S11" s="31"/>
      <c r="T11" s="31"/>
    </row>
    <row r="12" spans="1:20" ht="19.5" customHeight="1" x14ac:dyDescent="0.2">
      <c r="A12" s="11" t="s">
        <v>18</v>
      </c>
      <c r="B12" s="12">
        <f>C12+D12</f>
        <v>513077</v>
      </c>
      <c r="C12" s="12">
        <f>[1]Chi!N12</f>
        <v>513077</v>
      </c>
      <c r="D12" s="12">
        <f t="shared" si="2"/>
        <v>0</v>
      </c>
      <c r="E12" s="12">
        <f>[1]PTchi!E9</f>
        <v>0</v>
      </c>
      <c r="F12" s="12">
        <f>[1]TPchi!E9</f>
        <v>0</v>
      </c>
      <c r="G12" s="12">
        <f>[1]BBchi!E9</f>
        <v>0</v>
      </c>
      <c r="H12" s="12">
        <f>[1]HTBchi!E9</f>
        <v>0</v>
      </c>
      <c r="I12" s="12">
        <f>[1]HTNchi!E9</f>
        <v>0</v>
      </c>
      <c r="J12" s="12">
        <f>[1]LGchi!E9</f>
        <v>0</v>
      </c>
      <c r="K12" s="12">
        <f>[1]HTchi!E9</f>
        <v>0</v>
      </c>
      <c r="L12" s="12">
        <f>[1]DLchi!E9</f>
        <v>0</v>
      </c>
      <c r="M12" s="12">
        <f>[1]TLchi!E9</f>
        <v>0</v>
      </c>
      <c r="N12" s="12">
        <f>[1]PQchi!E9</f>
        <v>0</v>
      </c>
    </row>
    <row r="13" spans="1:20" ht="19.5" customHeight="1" x14ac:dyDescent="0.2">
      <c r="A13" s="11" t="s">
        <v>19</v>
      </c>
      <c r="B13" s="12">
        <f>C13+D13</f>
        <v>1000000</v>
      </c>
      <c r="C13" s="12">
        <f>[1]Chi!N13</f>
        <v>550000</v>
      </c>
      <c r="D13" s="12">
        <f t="shared" si="2"/>
        <v>450000</v>
      </c>
      <c r="E13" s="12">
        <f>[1]PTchi!E10</f>
        <v>100000</v>
      </c>
      <c r="F13" s="12">
        <f>[1]TPchi!E10</f>
        <v>70000</v>
      </c>
      <c r="G13" s="12">
        <f>[1]BBchi!E10</f>
        <v>57000</v>
      </c>
      <c r="H13" s="12">
        <f>[1]HTBchi!E10</f>
        <v>75000</v>
      </c>
      <c r="I13" s="12">
        <f>[1]HTNchi!E10</f>
        <v>20000</v>
      </c>
      <c r="J13" s="12">
        <f>[1]LGchi!E10</f>
        <v>90000</v>
      </c>
      <c r="K13" s="12">
        <f>[1]HTchi!E10</f>
        <v>11000</v>
      </c>
      <c r="L13" s="12">
        <f>[1]DLchi!E10</f>
        <v>10000</v>
      </c>
      <c r="M13" s="12">
        <f>[1]TLchi!E10</f>
        <v>9000</v>
      </c>
      <c r="N13" s="12">
        <f>[1]PQchi!E10</f>
        <v>8000</v>
      </c>
    </row>
    <row r="14" spans="1:20" ht="19.5" customHeight="1" x14ac:dyDescent="0.2">
      <c r="A14" s="11" t="s">
        <v>20</v>
      </c>
      <c r="B14" s="12">
        <f>C14+D14</f>
        <v>1500000</v>
      </c>
      <c r="C14" s="12">
        <f>[1]Chi!N14</f>
        <v>1500000</v>
      </c>
      <c r="D14" s="12">
        <f t="shared" si="2"/>
        <v>0</v>
      </c>
      <c r="E14" s="12">
        <v>0</v>
      </c>
      <c r="F14" s="12">
        <v>0</v>
      </c>
      <c r="G14" s="12">
        <v>0</v>
      </c>
      <c r="H14" s="12">
        <v>0</v>
      </c>
      <c r="I14" s="12">
        <v>0</v>
      </c>
      <c r="J14" s="12">
        <v>0</v>
      </c>
      <c r="K14" s="12">
        <v>0</v>
      </c>
      <c r="L14" s="12">
        <v>0</v>
      </c>
      <c r="M14" s="12">
        <v>0</v>
      </c>
      <c r="N14" s="12">
        <v>0</v>
      </c>
    </row>
    <row r="15" spans="1:20" ht="19.5" customHeight="1" x14ac:dyDescent="0.2">
      <c r="A15" s="11" t="s">
        <v>21</v>
      </c>
      <c r="B15" s="12">
        <f t="shared" ref="B15:B54" si="4">C15+D15</f>
        <v>21000</v>
      </c>
      <c r="C15" s="12">
        <f>[1]Chi!N15</f>
        <v>21000</v>
      </c>
      <c r="D15" s="12">
        <f t="shared" si="2"/>
        <v>0</v>
      </c>
      <c r="E15" s="12">
        <v>0</v>
      </c>
      <c r="F15" s="12">
        <v>0</v>
      </c>
      <c r="G15" s="12">
        <v>0</v>
      </c>
      <c r="H15" s="12">
        <v>0</v>
      </c>
      <c r="I15" s="12">
        <v>0</v>
      </c>
      <c r="J15" s="12">
        <v>0</v>
      </c>
      <c r="K15" s="12">
        <v>0</v>
      </c>
      <c r="L15" s="12">
        <v>0</v>
      </c>
      <c r="M15" s="12">
        <v>0</v>
      </c>
      <c r="N15" s="12">
        <v>0</v>
      </c>
    </row>
    <row r="16" spans="1:20" s="9" customFormat="1" ht="19.5" customHeight="1" x14ac:dyDescent="0.2">
      <c r="A16" s="7" t="s">
        <v>22</v>
      </c>
      <c r="B16" s="10">
        <f t="shared" si="4"/>
        <v>7272302</v>
      </c>
      <c r="C16" s="10">
        <f>C17+C27+C42+C43+C44+C52+C53+C54+C62+C96+C100+C58+C103</f>
        <v>2831123</v>
      </c>
      <c r="D16" s="10">
        <f t="shared" si="2"/>
        <v>4441179</v>
      </c>
      <c r="E16" s="10">
        <f t="shared" ref="E16:N16" si="5">E17+E27+E42+E43+E44+E52+E53+E54+E62+E96+E100+E58+E103</f>
        <v>687161</v>
      </c>
      <c r="F16" s="10">
        <f t="shared" si="5"/>
        <v>432446</v>
      </c>
      <c r="G16" s="10">
        <f t="shared" si="5"/>
        <v>510338</v>
      </c>
      <c r="H16" s="10">
        <f t="shared" si="5"/>
        <v>594575</v>
      </c>
      <c r="I16" s="10">
        <f t="shared" si="5"/>
        <v>380794</v>
      </c>
      <c r="J16" s="10">
        <f t="shared" si="5"/>
        <v>351297</v>
      </c>
      <c r="K16" s="10">
        <f t="shared" si="5"/>
        <v>299923</v>
      </c>
      <c r="L16" s="10">
        <f t="shared" si="5"/>
        <v>489586</v>
      </c>
      <c r="M16" s="10">
        <f t="shared" si="5"/>
        <v>512528</v>
      </c>
      <c r="N16" s="10">
        <f t="shared" si="5"/>
        <v>182531</v>
      </c>
      <c r="O16" s="31"/>
      <c r="P16" s="31"/>
      <c r="Q16" s="31"/>
      <c r="R16" s="31"/>
      <c r="S16" s="31"/>
      <c r="T16" s="31"/>
    </row>
    <row r="17" spans="1:20" ht="19.5" customHeight="1" x14ac:dyDescent="0.2">
      <c r="A17" s="13" t="s">
        <v>23</v>
      </c>
      <c r="B17" s="12">
        <f t="shared" si="4"/>
        <v>927165</v>
      </c>
      <c r="C17" s="12">
        <v>585166</v>
      </c>
      <c r="D17" s="12">
        <f t="shared" si="2"/>
        <v>341999</v>
      </c>
      <c r="E17" s="12">
        <f>[1]PTchi!E12</f>
        <v>52761</v>
      </c>
      <c r="F17" s="12">
        <f>[1]TPchi!E12</f>
        <v>26644</v>
      </c>
      <c r="G17" s="12">
        <f>[1]BBchi!E12</f>
        <v>41543</v>
      </c>
      <c r="H17" s="12">
        <f>[1]HTBchi!E12</f>
        <v>36741</v>
      </c>
      <c r="I17" s="12">
        <f>[1]HTNchi!E12</f>
        <v>25916</v>
      </c>
      <c r="J17" s="12">
        <f>[1]LGchi!E12</f>
        <v>29500</v>
      </c>
      <c r="K17" s="12">
        <f>[1]HTchi!E12</f>
        <v>32065</v>
      </c>
      <c r="L17" s="12">
        <f>[1]DLchi!E12</f>
        <v>36608</v>
      </c>
      <c r="M17" s="12">
        <f>[1]TLchi!E12</f>
        <v>40271</v>
      </c>
      <c r="N17" s="12">
        <f>[1]PQchi!E12</f>
        <v>19950</v>
      </c>
      <c r="P17" s="28">
        <f>585166-582046</f>
        <v>3120</v>
      </c>
      <c r="Q17" s="32">
        <f>C19+C20+C22+C26</f>
        <v>458054</v>
      </c>
    </row>
    <row r="18" spans="1:20" ht="19.5" customHeight="1" x14ac:dyDescent="0.2">
      <c r="A18" s="14" t="s">
        <v>24</v>
      </c>
      <c r="B18" s="12"/>
      <c r="C18" s="12"/>
      <c r="D18" s="12"/>
      <c r="E18" s="12"/>
      <c r="F18" s="12"/>
      <c r="G18" s="12"/>
      <c r="H18" s="12"/>
      <c r="I18" s="12"/>
      <c r="J18" s="12"/>
      <c r="K18" s="12"/>
      <c r="L18" s="12"/>
      <c r="M18" s="12"/>
      <c r="N18" s="12"/>
    </row>
    <row r="19" spans="1:20" ht="19.5" customHeight="1" x14ac:dyDescent="0.2">
      <c r="A19" s="15" t="s">
        <v>25</v>
      </c>
      <c r="B19" s="12">
        <f t="shared" si="4"/>
        <v>87823</v>
      </c>
      <c r="C19" s="12">
        <f>[1]Chi!N23</f>
        <v>69777</v>
      </c>
      <c r="D19" s="12">
        <f>SUM(E19:N19)</f>
        <v>18046</v>
      </c>
      <c r="E19" s="12">
        <f>[1]PTchi!E16</f>
        <v>700</v>
      </c>
      <c r="F19" s="12">
        <f>[1]TPchi!E16</f>
        <v>1550</v>
      </c>
      <c r="G19" s="12">
        <f>[1]BBchi!E16</f>
        <v>3250</v>
      </c>
      <c r="H19" s="12">
        <f>[1]HTBchi!E16</f>
        <v>2791</v>
      </c>
      <c r="I19" s="12">
        <f>[1]HTNchi!E16</f>
        <v>1930</v>
      </c>
      <c r="J19" s="12">
        <f>[1]LGchi!E16</f>
        <v>930</v>
      </c>
      <c r="K19" s="12">
        <f>[1]HTchi!E16</f>
        <v>1920</v>
      </c>
      <c r="L19" s="12">
        <f>[1]DLchi!E16</f>
        <v>2405</v>
      </c>
      <c r="M19" s="12">
        <f>[1]TLchi!E16</f>
        <v>2210</v>
      </c>
      <c r="N19" s="12">
        <f>[1]PQchi!E16</f>
        <v>360</v>
      </c>
    </row>
    <row r="20" spans="1:20" ht="19.5" customHeight="1" x14ac:dyDescent="0.2">
      <c r="A20" s="15" t="s">
        <v>26</v>
      </c>
      <c r="B20" s="12">
        <f t="shared" si="4"/>
        <v>59672</v>
      </c>
      <c r="C20" s="12">
        <f>[1]Chi!N24</f>
        <v>28672</v>
      </c>
      <c r="D20" s="12">
        <f>SUM(E20:N20)</f>
        <v>31000</v>
      </c>
      <c r="E20" s="12">
        <f>[1]PTchi!E19</f>
        <v>3000</v>
      </c>
      <c r="F20" s="12">
        <f>[1]TPchi!E19</f>
        <v>3000</v>
      </c>
      <c r="G20" s="12">
        <f>[1]BBchi!E19</f>
        <v>3000</v>
      </c>
      <c r="H20" s="12">
        <f>[1]HTBchi!E19</f>
        <v>3000</v>
      </c>
      <c r="I20" s="12">
        <f>[1]HTNchi!E19</f>
        <v>3000</v>
      </c>
      <c r="J20" s="12">
        <f>[1]LGchi!E19</f>
        <v>3000</v>
      </c>
      <c r="K20" s="12">
        <f>[1]HTchi!E19</f>
        <v>4000</v>
      </c>
      <c r="L20" s="12">
        <f>[1]DLchi!E19</f>
        <v>3000</v>
      </c>
      <c r="M20" s="12">
        <f>[1]TLchi!E19</f>
        <v>4000</v>
      </c>
      <c r="N20" s="12">
        <f>[1]PQchi!E19</f>
        <v>2000</v>
      </c>
    </row>
    <row r="21" spans="1:20" ht="19.5" customHeight="1" x14ac:dyDescent="0.2">
      <c r="A21" s="15" t="s">
        <v>27</v>
      </c>
      <c r="B21" s="12">
        <f t="shared" si="4"/>
        <v>214200</v>
      </c>
      <c r="C21" s="12">
        <f>[1]Chi!N25</f>
        <v>0</v>
      </c>
      <c r="D21" s="12">
        <f>SUM(E21:N21)</f>
        <v>214200</v>
      </c>
      <c r="E21" s="12">
        <f>[1]PTchi!E20</f>
        <v>44000</v>
      </c>
      <c r="F21" s="12">
        <f>[1]TPchi!E20</f>
        <v>17500</v>
      </c>
      <c r="G21" s="12">
        <f>[1]BBchi!E20</f>
        <v>17500</v>
      </c>
      <c r="H21" s="12">
        <f>[1]HTBchi!E20</f>
        <v>18500</v>
      </c>
      <c r="I21" s="12">
        <f>[1]HTNchi!E20</f>
        <v>17500</v>
      </c>
      <c r="J21" s="12">
        <f>[1]LGchi!E20</f>
        <v>21500</v>
      </c>
      <c r="K21" s="12">
        <f>[1]HTchi!E20</f>
        <v>23500</v>
      </c>
      <c r="L21" s="12">
        <f>[1]DLchi!E20</f>
        <v>19500</v>
      </c>
      <c r="M21" s="12">
        <f>[1]TLchi!E20</f>
        <v>20500</v>
      </c>
      <c r="N21" s="12">
        <f>[1]PQchi!E20</f>
        <v>14200</v>
      </c>
    </row>
    <row r="22" spans="1:20" ht="19.5" customHeight="1" x14ac:dyDescent="0.2">
      <c r="A22" s="15" t="s">
        <v>28</v>
      </c>
      <c r="B22" s="12">
        <f t="shared" si="4"/>
        <v>397947</v>
      </c>
      <c r="C22" s="26">
        <v>344605</v>
      </c>
      <c r="D22" s="12">
        <f>SUM(E22:N22)</f>
        <v>53342</v>
      </c>
      <c r="E22" s="12">
        <f>[1]PTchi!E23</f>
        <v>109</v>
      </c>
      <c r="F22" s="12">
        <f>[1]TPchi!E23</f>
        <v>2943</v>
      </c>
      <c r="G22" s="12">
        <f>[1]BBchi!E23</f>
        <v>15954</v>
      </c>
      <c r="H22" s="12">
        <f>[1]HTBchi!E23</f>
        <v>10455</v>
      </c>
      <c r="I22" s="12">
        <f>[1]HTNchi!E23</f>
        <v>1757</v>
      </c>
      <c r="J22" s="12">
        <f>[1]LGchi!E23</f>
        <v>877</v>
      </c>
      <c r="K22" s="12">
        <f>[1]HTchi!E23</f>
        <v>733</v>
      </c>
      <c r="L22" s="12">
        <f>[1]DLchi!E23</f>
        <v>8885</v>
      </c>
      <c r="M22" s="12">
        <f>[1]TLchi!E23</f>
        <v>11579</v>
      </c>
      <c r="N22" s="12">
        <f>[1]PQchi!E23</f>
        <v>50</v>
      </c>
      <c r="P22" s="28">
        <v>341485</v>
      </c>
      <c r="Q22" s="28">
        <f>P22+3120</f>
        <v>344605</v>
      </c>
    </row>
    <row r="23" spans="1:20" s="18" customFormat="1" ht="19.5" customHeight="1" x14ac:dyDescent="0.2">
      <c r="A23" s="16" t="s">
        <v>29</v>
      </c>
      <c r="B23" s="17"/>
      <c r="C23" s="17"/>
      <c r="D23" s="17"/>
      <c r="E23" s="17"/>
      <c r="F23" s="17"/>
      <c r="G23" s="17"/>
      <c r="H23" s="17"/>
      <c r="I23" s="17"/>
      <c r="J23" s="17"/>
      <c r="K23" s="17"/>
      <c r="L23" s="17"/>
      <c r="M23" s="17"/>
      <c r="N23" s="17"/>
      <c r="O23" s="33"/>
      <c r="P23" s="33"/>
      <c r="Q23" s="33"/>
      <c r="R23" s="33"/>
      <c r="S23" s="33"/>
      <c r="T23" s="33"/>
    </row>
    <row r="24" spans="1:20" s="18" customFormat="1" ht="19.5" customHeight="1" x14ac:dyDescent="0.2">
      <c r="A24" s="19" t="s">
        <v>30</v>
      </c>
      <c r="B24" s="17">
        <f t="shared" si="4"/>
        <v>145127</v>
      </c>
      <c r="C24" s="17">
        <f>[1]Chi!N28</f>
        <v>145127</v>
      </c>
      <c r="D24" s="17">
        <f>SUM(E24:N24)</f>
        <v>0</v>
      </c>
      <c r="E24" s="17">
        <v>0</v>
      </c>
      <c r="F24" s="17">
        <v>0</v>
      </c>
      <c r="G24" s="17">
        <v>0</v>
      </c>
      <c r="H24" s="17">
        <v>0</v>
      </c>
      <c r="I24" s="17">
        <v>0</v>
      </c>
      <c r="J24" s="17">
        <v>0</v>
      </c>
      <c r="K24" s="17">
        <v>0</v>
      </c>
      <c r="L24" s="17">
        <v>0</v>
      </c>
      <c r="M24" s="17">
        <v>0</v>
      </c>
      <c r="N24" s="17">
        <v>0</v>
      </c>
      <c r="O24" s="33"/>
      <c r="P24" s="33"/>
      <c r="Q24" s="33"/>
      <c r="R24" s="33"/>
      <c r="S24" s="33"/>
      <c r="T24" s="33"/>
    </row>
    <row r="25" spans="1:20" s="18" customFormat="1" ht="19.5" customHeight="1" x14ac:dyDescent="0.2">
      <c r="A25" s="19" t="s">
        <v>31</v>
      </c>
      <c r="B25" s="17">
        <f t="shared" si="4"/>
        <v>52692</v>
      </c>
      <c r="C25" s="17">
        <v>0</v>
      </c>
      <c r="D25" s="17">
        <f>SUM(E25:N25)</f>
        <v>52692</v>
      </c>
      <c r="E25" s="17">
        <f>[1]PTchi!E25</f>
        <v>59</v>
      </c>
      <c r="F25" s="17">
        <f>[1]TPchi!E25</f>
        <v>2893</v>
      </c>
      <c r="G25" s="17">
        <f>[1]BBchi!E25</f>
        <v>15754</v>
      </c>
      <c r="H25" s="17">
        <f>[1]HTBchi!E25</f>
        <v>10405</v>
      </c>
      <c r="I25" s="17">
        <f>[1]HTNchi!E25</f>
        <v>1707</v>
      </c>
      <c r="J25" s="17">
        <f>[1]LGchi!E25</f>
        <v>827</v>
      </c>
      <c r="K25" s="17">
        <f>[1]HTchi!E25</f>
        <v>683</v>
      </c>
      <c r="L25" s="17">
        <f>[1]DLchi!E25</f>
        <v>8835</v>
      </c>
      <c r="M25" s="17">
        <f>[1]TLchi!E25</f>
        <v>11529</v>
      </c>
      <c r="N25" s="17">
        <f>[1]PQchi!E25</f>
        <v>0</v>
      </c>
      <c r="O25" s="33"/>
      <c r="P25" s="33"/>
      <c r="Q25" s="33"/>
      <c r="R25" s="33"/>
      <c r="S25" s="33"/>
      <c r="T25" s="33"/>
    </row>
    <row r="26" spans="1:20" ht="19.5" customHeight="1" x14ac:dyDescent="0.2">
      <c r="A26" s="15" t="s">
        <v>32</v>
      </c>
      <c r="B26" s="12">
        <f t="shared" si="4"/>
        <v>19900</v>
      </c>
      <c r="C26" s="12">
        <f>[1]Chi!N30</f>
        <v>15000</v>
      </c>
      <c r="D26" s="12">
        <f>SUM(E26:N26)</f>
        <v>4900</v>
      </c>
      <c r="E26" s="12">
        <f>[1]PTchi!E26</f>
        <v>500</v>
      </c>
      <c r="F26" s="12">
        <f>[1]TPchi!E26</f>
        <v>500</v>
      </c>
      <c r="G26" s="12">
        <f>[1]BBchi!E26</f>
        <v>500</v>
      </c>
      <c r="H26" s="12">
        <f>[1]HTBchi!E26</f>
        <v>500</v>
      </c>
      <c r="I26" s="12">
        <f>[1]HTNchi!E26</f>
        <v>500</v>
      </c>
      <c r="J26" s="12">
        <f>[1]LGchi!E26</f>
        <v>500</v>
      </c>
      <c r="K26" s="12">
        <f>[1]HTchi!E26</f>
        <v>500</v>
      </c>
      <c r="L26" s="12">
        <f>[1]DLchi!E26</f>
        <v>500</v>
      </c>
      <c r="M26" s="12">
        <f>[1]TLchi!E26</f>
        <v>500</v>
      </c>
      <c r="N26" s="12">
        <f>[1]PQchi!E26</f>
        <v>400</v>
      </c>
    </row>
    <row r="27" spans="1:20" ht="19.5" customHeight="1" x14ac:dyDescent="0.2">
      <c r="A27" s="13" t="s">
        <v>33</v>
      </c>
      <c r="B27" s="12">
        <f t="shared" si="4"/>
        <v>3172275</v>
      </c>
      <c r="C27" s="12">
        <f>C28+C41</f>
        <v>614205</v>
      </c>
      <c r="D27" s="12">
        <f>SUM(E27:N27)</f>
        <v>2558070</v>
      </c>
      <c r="E27" s="12">
        <f t="shared" ref="E27:N27" si="6">E28+E41</f>
        <v>318750</v>
      </c>
      <c r="F27" s="12">
        <f t="shared" si="6"/>
        <v>262652</v>
      </c>
      <c r="G27" s="12">
        <f t="shared" si="6"/>
        <v>308469</v>
      </c>
      <c r="H27" s="12">
        <f t="shared" si="6"/>
        <v>389784</v>
      </c>
      <c r="I27" s="12">
        <f t="shared" si="6"/>
        <v>226134</v>
      </c>
      <c r="J27" s="12">
        <f t="shared" si="6"/>
        <v>189489</v>
      </c>
      <c r="K27" s="12">
        <f t="shared" si="6"/>
        <v>155451</v>
      </c>
      <c r="L27" s="12">
        <f t="shared" si="6"/>
        <v>282739</v>
      </c>
      <c r="M27" s="12">
        <f t="shared" si="6"/>
        <v>319562</v>
      </c>
      <c r="N27" s="12">
        <f t="shared" si="6"/>
        <v>105040</v>
      </c>
    </row>
    <row r="28" spans="1:20" ht="19.5" customHeight="1" x14ac:dyDescent="0.2">
      <c r="A28" s="13" t="s">
        <v>34</v>
      </c>
      <c r="B28" s="12">
        <f t="shared" si="4"/>
        <v>3021191</v>
      </c>
      <c r="C28" s="26">
        <f>478236+5511</f>
        <v>483747</v>
      </c>
      <c r="D28" s="12">
        <f>SUM(E28:N28)</f>
        <v>2537444</v>
      </c>
      <c r="E28" s="12">
        <f>[1]PTchi!E28</f>
        <v>317896</v>
      </c>
      <c r="F28" s="12">
        <f>[1]TPchi!E28</f>
        <v>260719</v>
      </c>
      <c r="G28" s="12">
        <f>[1]BBchi!E28</f>
        <v>305549</v>
      </c>
      <c r="H28" s="12">
        <f>[1]HTBchi!E28</f>
        <v>388178</v>
      </c>
      <c r="I28" s="12">
        <f>[1]HTNchi!E28</f>
        <v>224713</v>
      </c>
      <c r="J28" s="12">
        <f>[1]LGchi!E28</f>
        <v>185465</v>
      </c>
      <c r="K28" s="12">
        <f>[1]HTchi!E28</f>
        <v>154339</v>
      </c>
      <c r="L28" s="12">
        <f>[1]DLchi!E28</f>
        <v>279914</v>
      </c>
      <c r="M28" s="12">
        <f>[1]TLchi!E28</f>
        <v>316808</v>
      </c>
      <c r="N28" s="12">
        <f>[1]PQchi!E28</f>
        <v>103863</v>
      </c>
      <c r="P28" s="28">
        <v>478236</v>
      </c>
      <c r="S28" s="28">
        <f>3021191-3015680</f>
        <v>5511</v>
      </c>
    </row>
    <row r="29" spans="1:20" ht="19.5" hidden="1" customHeight="1" x14ac:dyDescent="0.2">
      <c r="A29" s="20" t="s">
        <v>24</v>
      </c>
      <c r="B29" s="17"/>
      <c r="C29" s="17"/>
      <c r="D29" s="17"/>
      <c r="E29" s="17"/>
      <c r="F29" s="17"/>
      <c r="G29" s="17"/>
      <c r="H29" s="17"/>
      <c r="I29" s="17"/>
      <c r="J29" s="17"/>
      <c r="K29" s="17"/>
      <c r="L29" s="17"/>
      <c r="M29" s="17"/>
      <c r="N29" s="17"/>
    </row>
    <row r="30" spans="1:20" ht="31.5" hidden="1" x14ac:dyDescent="0.2">
      <c r="A30" s="19" t="s">
        <v>35</v>
      </c>
      <c r="B30" s="17"/>
      <c r="C30" s="17"/>
      <c r="D30" s="17">
        <f>SUM(E30:N30)</f>
        <v>19232</v>
      </c>
      <c r="E30" s="17">
        <f>[1]PTchi!E30</f>
        <v>0</v>
      </c>
      <c r="F30" s="17">
        <f>[1]TPchi!E30</f>
        <v>0</v>
      </c>
      <c r="G30" s="17">
        <f>[1]BBchi!E30</f>
        <v>5728</v>
      </c>
      <c r="H30" s="17">
        <f>[1]HTBchi!E30</f>
        <v>4915</v>
      </c>
      <c r="I30" s="17">
        <f>[1]HTNchi!E30</f>
        <v>3826</v>
      </c>
      <c r="J30" s="17">
        <f>[1]LGchi!E30</f>
        <v>0</v>
      </c>
      <c r="K30" s="17">
        <f>[1]HTchi!E30</f>
        <v>0</v>
      </c>
      <c r="L30" s="17">
        <f>[1]DLchi!E30</f>
        <v>0</v>
      </c>
      <c r="M30" s="17">
        <f>[1]TLchi!E30</f>
        <v>4763</v>
      </c>
      <c r="N30" s="17">
        <f>[1]PQchi!E30</f>
        <v>0</v>
      </c>
    </row>
    <row r="31" spans="1:20" ht="31.5" hidden="1" x14ac:dyDescent="0.2">
      <c r="A31" s="19" t="s">
        <v>36</v>
      </c>
      <c r="B31" s="17"/>
      <c r="C31" s="17"/>
      <c r="D31" s="17">
        <f t="shared" ref="D31:D40" si="7">SUM(E31:N31)</f>
        <v>0</v>
      </c>
      <c r="E31" s="17">
        <f>[1]PTchi!E31</f>
        <v>0</v>
      </c>
      <c r="F31" s="17">
        <f>[1]TPchi!E31</f>
        <v>0</v>
      </c>
      <c r="G31" s="17">
        <f>[1]BBchi!E31</f>
        <v>0</v>
      </c>
      <c r="H31" s="17">
        <f>[1]HTBchi!E31</f>
        <v>0</v>
      </c>
      <c r="I31" s="17">
        <f>[1]HTNchi!E31</f>
        <v>0</v>
      </c>
      <c r="J31" s="17">
        <f>[1]LGchi!E31</f>
        <v>0</v>
      </c>
      <c r="K31" s="17">
        <f>[1]HTchi!E31</f>
        <v>0</v>
      </c>
      <c r="L31" s="17">
        <f>[1]DLchi!E31</f>
        <v>0</v>
      </c>
      <c r="M31" s="17">
        <f>[1]TLchi!E31</f>
        <v>0</v>
      </c>
      <c r="N31" s="17">
        <f>[1]PQchi!E31</f>
        <v>0</v>
      </c>
    </row>
    <row r="32" spans="1:20" ht="31.5" hidden="1" x14ac:dyDescent="0.2">
      <c r="A32" s="19" t="s">
        <v>37</v>
      </c>
      <c r="B32" s="17"/>
      <c r="C32" s="17"/>
      <c r="D32" s="17">
        <f t="shared" si="7"/>
        <v>1442</v>
      </c>
      <c r="E32" s="17">
        <f>[1]PTchi!E32</f>
        <v>0</v>
      </c>
      <c r="F32" s="17">
        <f>[1]TPchi!E32</f>
        <v>0</v>
      </c>
      <c r="G32" s="17">
        <f>[1]BBchi!E32</f>
        <v>0</v>
      </c>
      <c r="H32" s="17">
        <f>[1]HTBchi!E32</f>
        <v>797</v>
      </c>
      <c r="I32" s="17">
        <f>[1]HTNchi!E32</f>
        <v>0</v>
      </c>
      <c r="J32" s="17">
        <f>[1]LGchi!E32</f>
        <v>0</v>
      </c>
      <c r="K32" s="17">
        <f>[1]HTchi!E32</f>
        <v>0</v>
      </c>
      <c r="L32" s="17">
        <f>[1]DLchi!E32</f>
        <v>0</v>
      </c>
      <c r="M32" s="17">
        <f>[1]TLchi!E32</f>
        <v>645</v>
      </c>
      <c r="N32" s="17">
        <f>[1]PQchi!E32</f>
        <v>0</v>
      </c>
    </row>
    <row r="33" spans="1:20" ht="31.5" hidden="1" x14ac:dyDescent="0.2">
      <c r="A33" s="19" t="s">
        <v>38</v>
      </c>
      <c r="B33" s="17"/>
      <c r="C33" s="17"/>
      <c r="D33" s="17">
        <f t="shared" si="7"/>
        <v>2696</v>
      </c>
      <c r="E33" s="17">
        <f>[1]PTchi!E33</f>
        <v>0</v>
      </c>
      <c r="F33" s="17">
        <f>[1]TPchi!E33</f>
        <v>0</v>
      </c>
      <c r="G33" s="17">
        <f>[1]BBchi!E33</f>
        <v>293</v>
      </c>
      <c r="H33" s="17">
        <f>[1]HTBchi!E33</f>
        <v>596</v>
      </c>
      <c r="I33" s="17">
        <f>[1]HTNchi!E33</f>
        <v>0</v>
      </c>
      <c r="J33" s="17">
        <f>[1]LGchi!E33</f>
        <v>944</v>
      </c>
      <c r="K33" s="17">
        <f>[1]HTchi!E33</f>
        <v>481</v>
      </c>
      <c r="L33" s="17">
        <f>[1]DLchi!E33</f>
        <v>0</v>
      </c>
      <c r="M33" s="17">
        <f>[1]TLchi!E33</f>
        <v>382</v>
      </c>
      <c r="N33" s="17">
        <f>[1]PQchi!E33</f>
        <v>0</v>
      </c>
    </row>
    <row r="34" spans="1:20" ht="47.25" hidden="1" x14ac:dyDescent="0.2">
      <c r="A34" s="19" t="s">
        <v>39</v>
      </c>
      <c r="B34" s="17"/>
      <c r="C34" s="17"/>
      <c r="D34" s="17">
        <f t="shared" si="7"/>
        <v>16012</v>
      </c>
      <c r="E34" s="17">
        <f>[1]PTchi!E34</f>
        <v>0</v>
      </c>
      <c r="F34" s="17">
        <f>[1]TPchi!E34</f>
        <v>690</v>
      </c>
      <c r="G34" s="17">
        <f>[1]BBchi!E34</f>
        <v>2945</v>
      </c>
      <c r="H34" s="17">
        <f>[1]HTBchi!E34</f>
        <v>3972</v>
      </c>
      <c r="I34" s="17">
        <f>[1]HTNchi!E34</f>
        <v>1568</v>
      </c>
      <c r="J34" s="17">
        <f>[1]LGchi!E34</f>
        <v>0</v>
      </c>
      <c r="K34" s="17">
        <f>[1]HTchi!E34</f>
        <v>1292</v>
      </c>
      <c r="L34" s="17">
        <f>[1]DLchi!E34</f>
        <v>1145</v>
      </c>
      <c r="M34" s="17">
        <f>[1]TLchi!E34</f>
        <v>4400</v>
      </c>
      <c r="N34" s="17">
        <f>[1]PQchi!E34</f>
        <v>0</v>
      </c>
    </row>
    <row r="35" spans="1:20" ht="31.5" hidden="1" customHeight="1" x14ac:dyDescent="0.2">
      <c r="A35" s="19" t="s">
        <v>40</v>
      </c>
      <c r="B35" s="17"/>
      <c r="C35" s="17"/>
      <c r="D35" s="17">
        <f t="shared" si="7"/>
        <v>0</v>
      </c>
      <c r="E35" s="17">
        <f>[1]PTchi!E35</f>
        <v>0</v>
      </c>
      <c r="F35" s="17">
        <f>[1]TPchi!E35</f>
        <v>0</v>
      </c>
      <c r="G35" s="17">
        <f>[1]BBchi!E35</f>
        <v>0</v>
      </c>
      <c r="H35" s="17">
        <f>[1]HTBchi!E35</f>
        <v>0</v>
      </c>
      <c r="I35" s="17">
        <f>[1]HTNchi!E35</f>
        <v>0</v>
      </c>
      <c r="J35" s="17">
        <f>[1]LGchi!E35</f>
        <v>0</v>
      </c>
      <c r="K35" s="17">
        <f>[1]HTchi!E35</f>
        <v>0</v>
      </c>
      <c r="L35" s="17">
        <f>[1]DLchi!E35</f>
        <v>0</v>
      </c>
      <c r="M35" s="17">
        <f>[1]TLchi!E35</f>
        <v>0</v>
      </c>
      <c r="N35" s="17">
        <f>[1]PQchi!E35</f>
        <v>0</v>
      </c>
    </row>
    <row r="36" spans="1:20" ht="31.5" hidden="1" x14ac:dyDescent="0.2">
      <c r="A36" s="19" t="s">
        <v>41</v>
      </c>
      <c r="B36" s="17"/>
      <c r="C36" s="17"/>
      <c r="D36" s="17">
        <f t="shared" si="7"/>
        <v>139</v>
      </c>
      <c r="E36" s="17">
        <f>[1]PTchi!E36</f>
        <v>0</v>
      </c>
      <c r="F36" s="17">
        <f>[1]TPchi!E36</f>
        <v>0</v>
      </c>
      <c r="G36" s="17">
        <f>[1]BBchi!E36</f>
        <v>0</v>
      </c>
      <c r="H36" s="17">
        <f>[1]HTBchi!E36</f>
        <v>0</v>
      </c>
      <c r="I36" s="17">
        <f>[1]HTNchi!E36</f>
        <v>0</v>
      </c>
      <c r="J36" s="17">
        <f>[1]LGchi!E36</f>
        <v>0</v>
      </c>
      <c r="K36" s="17">
        <f>[1]HTchi!E36</f>
        <v>0</v>
      </c>
      <c r="L36" s="17">
        <f>[1]DLchi!E36</f>
        <v>0</v>
      </c>
      <c r="M36" s="17">
        <f>[1]TLchi!E36</f>
        <v>139</v>
      </c>
      <c r="N36" s="17">
        <f>[1]PQchi!E36</f>
        <v>0</v>
      </c>
    </row>
    <row r="37" spans="1:20" ht="31.5" hidden="1" x14ac:dyDescent="0.2">
      <c r="A37" s="19" t="s">
        <v>42</v>
      </c>
      <c r="B37" s="17"/>
      <c r="C37" s="17"/>
      <c r="D37" s="17">
        <f t="shared" si="7"/>
        <v>22056</v>
      </c>
      <c r="E37" s="17">
        <f>[1]PTchi!E37</f>
        <v>520</v>
      </c>
      <c r="F37" s="17">
        <f>[1]TPchi!E37</f>
        <v>2762</v>
      </c>
      <c r="G37" s="17">
        <f>[1]BBchi!E37</f>
        <v>1536</v>
      </c>
      <c r="H37" s="17">
        <f>[1]HTBchi!E37</f>
        <v>4896</v>
      </c>
      <c r="I37" s="17">
        <f>[1]HTNchi!E37</f>
        <v>753</v>
      </c>
      <c r="J37" s="17">
        <f>[1]LGchi!E37</f>
        <v>937</v>
      </c>
      <c r="K37" s="17">
        <f>[1]HTchi!E37</f>
        <v>1367</v>
      </c>
      <c r="L37" s="17">
        <f>[1]DLchi!E37</f>
        <v>5297</v>
      </c>
      <c r="M37" s="17">
        <f>[1]TLchi!E37</f>
        <v>3910</v>
      </c>
      <c r="N37" s="17">
        <f>[1]PQchi!E37</f>
        <v>78</v>
      </c>
    </row>
    <row r="38" spans="1:20" ht="47.25" hidden="1" x14ac:dyDescent="0.2">
      <c r="A38" s="19" t="s">
        <v>43</v>
      </c>
      <c r="B38" s="17"/>
      <c r="C38" s="17"/>
      <c r="D38" s="17">
        <f t="shared" si="7"/>
        <v>8056</v>
      </c>
      <c r="E38" s="17">
        <f>[1]PTchi!E38</f>
        <v>15</v>
      </c>
      <c r="F38" s="17">
        <f>[1]TPchi!E38</f>
        <v>285</v>
      </c>
      <c r="G38" s="17">
        <f>[1]BBchi!E38</f>
        <v>770</v>
      </c>
      <c r="H38" s="17">
        <f>[1]HTBchi!E38</f>
        <v>1288</v>
      </c>
      <c r="I38" s="17">
        <f>[1]HTNchi!E38</f>
        <v>329</v>
      </c>
      <c r="J38" s="17">
        <f>[1]LGchi!E38</f>
        <v>107</v>
      </c>
      <c r="K38" s="17">
        <f>[1]HTchi!E38</f>
        <v>632</v>
      </c>
      <c r="L38" s="17">
        <f>[1]DLchi!E38</f>
        <v>832</v>
      </c>
      <c r="M38" s="17">
        <f>[1]TLchi!E38</f>
        <v>1588</v>
      </c>
      <c r="N38" s="17">
        <f>[1]PQchi!E38</f>
        <v>2210</v>
      </c>
    </row>
    <row r="39" spans="1:20" ht="31.5" hidden="1" x14ac:dyDescent="0.2">
      <c r="A39" s="19" t="s">
        <v>44</v>
      </c>
      <c r="B39" s="17"/>
      <c r="C39" s="17"/>
      <c r="D39" s="17">
        <f t="shared" si="7"/>
        <v>393</v>
      </c>
      <c r="E39" s="17">
        <f>[1]PTchi!E39</f>
        <v>0</v>
      </c>
      <c r="F39" s="17">
        <f>[1]TPchi!E39</f>
        <v>0</v>
      </c>
      <c r="G39" s="17">
        <f>[1]BBchi!E39</f>
        <v>393</v>
      </c>
      <c r="H39" s="17">
        <f>[1]HTBchi!E39</f>
        <v>0</v>
      </c>
      <c r="I39" s="17">
        <f>[1]HTNchi!E39</f>
        <v>0</v>
      </c>
      <c r="J39" s="17">
        <f>[1]LGchi!E39</f>
        <v>0</v>
      </c>
      <c r="K39" s="17">
        <f>[1]HTchi!E39</f>
        <v>0</v>
      </c>
      <c r="L39" s="17">
        <f>[1]DLchi!E39</f>
        <v>0</v>
      </c>
      <c r="M39" s="17">
        <f>[1]TLchi!E39</f>
        <v>0</v>
      </c>
      <c r="N39" s="17">
        <f>[1]PQchi!E39</f>
        <v>0</v>
      </c>
    </row>
    <row r="40" spans="1:20" ht="31.5" hidden="1" x14ac:dyDescent="0.2">
      <c r="A40" s="19" t="s">
        <v>45</v>
      </c>
      <c r="B40" s="17"/>
      <c r="C40" s="17"/>
      <c r="D40" s="17">
        <f t="shared" si="7"/>
        <v>140000</v>
      </c>
      <c r="E40" s="17">
        <f>[1]PTchi!E40</f>
        <v>14000</v>
      </c>
      <c r="F40" s="17">
        <f>[1]TPchi!E40</f>
        <v>14000</v>
      </c>
      <c r="G40" s="17">
        <f>[1]BBchi!E40</f>
        <v>14000</v>
      </c>
      <c r="H40" s="17">
        <f>[1]HTBchi!E40</f>
        <v>14000</v>
      </c>
      <c r="I40" s="17">
        <f>[1]HTNchi!E40</f>
        <v>10000</v>
      </c>
      <c r="J40" s="17">
        <f>[1]LGchi!E40</f>
        <v>18000</v>
      </c>
      <c r="K40" s="17">
        <f>[1]HTchi!E40</f>
        <v>14000</v>
      </c>
      <c r="L40" s="17">
        <f>[1]DLchi!E40</f>
        <v>16000</v>
      </c>
      <c r="M40" s="17">
        <f>[1]TLchi!E40</f>
        <v>16000</v>
      </c>
      <c r="N40" s="17">
        <f>[1]PQchi!E40</f>
        <v>10000</v>
      </c>
    </row>
    <row r="41" spans="1:20" ht="19.5" customHeight="1" x14ac:dyDescent="0.2">
      <c r="A41" s="13" t="s">
        <v>46</v>
      </c>
      <c r="B41" s="12">
        <f t="shared" si="4"/>
        <v>151084</v>
      </c>
      <c r="C41" s="12">
        <f>[1]Chi!N34</f>
        <v>130458</v>
      </c>
      <c r="D41" s="12">
        <f>SUM(E41:N41)</f>
        <v>20626</v>
      </c>
      <c r="E41" s="12">
        <f>[1]PTchi!E41</f>
        <v>854</v>
      </c>
      <c r="F41" s="12">
        <f>[1]TPchi!E41</f>
        <v>1933</v>
      </c>
      <c r="G41" s="12">
        <f>[1]BBchi!E41</f>
        <v>2920</v>
      </c>
      <c r="H41" s="12">
        <f>[1]HTBchi!E41</f>
        <v>1606</v>
      </c>
      <c r="I41" s="12">
        <f>[1]HTNchi!E41</f>
        <v>1421</v>
      </c>
      <c r="J41" s="12">
        <f>[1]LGchi!E41</f>
        <v>4024</v>
      </c>
      <c r="K41" s="12">
        <f>[1]HTchi!E41</f>
        <v>1112</v>
      </c>
      <c r="L41" s="12">
        <f>[1]DLchi!E41</f>
        <v>2825</v>
      </c>
      <c r="M41" s="12">
        <f>[1]TLchi!E41</f>
        <v>2754</v>
      </c>
      <c r="N41" s="12">
        <f>[1]PQchi!E41</f>
        <v>1177</v>
      </c>
    </row>
    <row r="42" spans="1:20" ht="19.5" customHeight="1" x14ac:dyDescent="0.2">
      <c r="A42" s="13" t="s">
        <v>47</v>
      </c>
      <c r="B42" s="12">
        <f t="shared" si="4"/>
        <v>609464</v>
      </c>
      <c r="C42" s="26">
        <f>608800+664</f>
        <v>609464</v>
      </c>
      <c r="D42" s="12">
        <f>SUM(E42:N42)</f>
        <v>0</v>
      </c>
      <c r="E42" s="12">
        <f>[1]PTchi!E42</f>
        <v>0</v>
      </c>
      <c r="F42" s="12">
        <f>[1]TPchi!E42</f>
        <v>0</v>
      </c>
      <c r="G42" s="12">
        <f>[1]BBchi!E42</f>
        <v>0</v>
      </c>
      <c r="H42" s="12">
        <f>[1]HTBchi!E42</f>
        <v>0</v>
      </c>
      <c r="I42" s="12">
        <f>[1]HTNchi!E42</f>
        <v>0</v>
      </c>
      <c r="J42" s="12">
        <f>[1]LGchi!E42</f>
        <v>0</v>
      </c>
      <c r="K42" s="12">
        <f>[1]HTchi!E42</f>
        <v>0</v>
      </c>
      <c r="L42" s="12">
        <f>[1]DLchi!E42</f>
        <v>0</v>
      </c>
      <c r="M42" s="12">
        <f>[1]TLchi!E42</f>
        <v>0</v>
      </c>
      <c r="N42" s="12">
        <f>[1]PQchi!E42</f>
        <v>0</v>
      </c>
      <c r="P42" s="28">
        <v>608800</v>
      </c>
      <c r="S42" s="28">
        <f>609464-608800</f>
        <v>664</v>
      </c>
    </row>
    <row r="43" spans="1:20" ht="19.5" customHeight="1" x14ac:dyDescent="0.2">
      <c r="A43" s="13" t="s">
        <v>48</v>
      </c>
      <c r="B43" s="12">
        <f t="shared" si="4"/>
        <v>20339</v>
      </c>
      <c r="C43" s="12">
        <f>[1]Chi!N36</f>
        <v>20339</v>
      </c>
      <c r="D43" s="12">
        <f>SUM(E43:N43)</f>
        <v>0</v>
      </c>
      <c r="E43" s="12">
        <v>0</v>
      </c>
      <c r="F43" s="12">
        <v>0</v>
      </c>
      <c r="G43" s="12">
        <v>0</v>
      </c>
      <c r="H43" s="12">
        <v>0</v>
      </c>
      <c r="I43" s="12">
        <v>0</v>
      </c>
      <c r="J43" s="12">
        <v>0</v>
      </c>
      <c r="K43" s="12">
        <v>0</v>
      </c>
      <c r="L43" s="12">
        <v>0</v>
      </c>
      <c r="M43" s="12">
        <v>0</v>
      </c>
      <c r="N43" s="12">
        <v>0</v>
      </c>
    </row>
    <row r="44" spans="1:20" ht="19.5" customHeight="1" x14ac:dyDescent="0.2">
      <c r="A44" s="13" t="s">
        <v>49</v>
      </c>
      <c r="B44" s="12">
        <f t="shared" si="4"/>
        <v>122881</v>
      </c>
      <c r="C44" s="26">
        <f>86938+1610</f>
        <v>88548</v>
      </c>
      <c r="D44" s="12">
        <f>SUM(E44:N44)</f>
        <v>34333</v>
      </c>
      <c r="E44" s="12">
        <f>[1]PTchi!E43</f>
        <v>5387</v>
      </c>
      <c r="F44" s="12">
        <f>[1]TPchi!E43</f>
        <v>3370</v>
      </c>
      <c r="G44" s="12">
        <f>[1]BBchi!E43</f>
        <v>3897</v>
      </c>
      <c r="H44" s="12">
        <f>[1]HTBchi!E43</f>
        <v>3746</v>
      </c>
      <c r="I44" s="12">
        <f>[1]HTNchi!E43</f>
        <v>3146</v>
      </c>
      <c r="J44" s="12">
        <f>[1]LGchi!E43</f>
        <v>3646</v>
      </c>
      <c r="K44" s="12">
        <f>[1]HTchi!E43</f>
        <v>2627</v>
      </c>
      <c r="L44" s="12">
        <f>[1]DLchi!E43</f>
        <v>3460</v>
      </c>
      <c r="M44" s="12">
        <f>[1]TLchi!E43</f>
        <v>2958</v>
      </c>
      <c r="N44" s="12">
        <f>[1]PQchi!E43</f>
        <v>2096</v>
      </c>
      <c r="P44" s="28">
        <v>86938</v>
      </c>
      <c r="S44" s="28">
        <f>122881-121271</f>
        <v>1610</v>
      </c>
    </row>
    <row r="45" spans="1:20" ht="19.5" hidden="1" customHeight="1" x14ac:dyDescent="0.2">
      <c r="A45" s="21" t="s">
        <v>24</v>
      </c>
      <c r="B45" s="12"/>
      <c r="C45" s="12"/>
      <c r="D45" s="12"/>
      <c r="E45" s="12"/>
      <c r="F45" s="12"/>
      <c r="G45" s="12"/>
      <c r="H45" s="12"/>
      <c r="I45" s="12"/>
      <c r="J45" s="12"/>
      <c r="K45" s="12"/>
      <c r="L45" s="12"/>
      <c r="M45" s="12"/>
      <c r="N45" s="12"/>
    </row>
    <row r="46" spans="1:20" s="18" customFormat="1" ht="31.9" hidden="1" customHeight="1" x14ac:dyDescent="0.2">
      <c r="A46" s="19" t="s">
        <v>50</v>
      </c>
      <c r="B46" s="17">
        <f t="shared" si="4"/>
        <v>3795</v>
      </c>
      <c r="C46" s="17">
        <v>0</v>
      </c>
      <c r="D46" s="17">
        <f t="shared" ref="D46:D53" si="8">SUM(E46:N46)</f>
        <v>3795</v>
      </c>
      <c r="E46" s="17">
        <f>[2]PT!K47</f>
        <v>480</v>
      </c>
      <c r="F46" s="17">
        <f>[2]TP!K47</f>
        <v>356</v>
      </c>
      <c r="G46" s="17">
        <f>[2]BB!K47</f>
        <v>508</v>
      </c>
      <c r="H46" s="17">
        <f>[2]HTB!K47</f>
        <v>483</v>
      </c>
      <c r="I46" s="17">
        <f>[2]HTN!K47</f>
        <v>391</v>
      </c>
      <c r="J46" s="17">
        <f>[2]LG!K47</f>
        <v>300</v>
      </c>
      <c r="K46" s="17">
        <f>[2]HT!K47</f>
        <v>326</v>
      </c>
      <c r="L46" s="17">
        <f>[2]DL!K47</f>
        <v>360</v>
      </c>
      <c r="M46" s="17">
        <f>[2]TL!K47</f>
        <v>411</v>
      </c>
      <c r="N46" s="17">
        <f>[2]PQ!K47</f>
        <v>180</v>
      </c>
      <c r="O46" s="33"/>
      <c r="P46" s="33"/>
      <c r="Q46" s="33"/>
      <c r="R46" s="33"/>
      <c r="S46" s="33"/>
      <c r="T46" s="33"/>
    </row>
    <row r="47" spans="1:20" s="18" customFormat="1" ht="63" hidden="1" x14ac:dyDescent="0.2">
      <c r="A47" s="19" t="s">
        <v>51</v>
      </c>
      <c r="B47" s="17">
        <f t="shared" si="4"/>
        <v>3547</v>
      </c>
      <c r="C47" s="17">
        <v>0</v>
      </c>
      <c r="D47" s="17">
        <f t="shared" si="8"/>
        <v>3547</v>
      </c>
      <c r="E47" s="17">
        <f>[2]PT!K48</f>
        <v>632</v>
      </c>
      <c r="F47" s="17">
        <f>[2]TP!K48</f>
        <v>336</v>
      </c>
      <c r="G47" s="17">
        <f>[2]BB!K48</f>
        <v>372</v>
      </c>
      <c r="H47" s="17">
        <f>[2]HTB!K48</f>
        <v>446</v>
      </c>
      <c r="I47" s="17">
        <f>[2]HTN!K48</f>
        <v>286</v>
      </c>
      <c r="J47" s="17">
        <f>[2]LG!K48</f>
        <v>325</v>
      </c>
      <c r="K47" s="17">
        <f>[2]HT!K48</f>
        <v>272</v>
      </c>
      <c r="L47" s="17">
        <f>[2]DL!K48</f>
        <v>410</v>
      </c>
      <c r="M47" s="17">
        <f>[2]TL!K48</f>
        <v>417</v>
      </c>
      <c r="N47" s="17">
        <f>[2]PQ!K48</f>
        <v>51</v>
      </c>
      <c r="O47" s="33"/>
      <c r="P47" s="33"/>
      <c r="Q47" s="33"/>
      <c r="R47" s="33"/>
      <c r="S47" s="33"/>
      <c r="T47" s="33"/>
    </row>
    <row r="48" spans="1:20" s="18" customFormat="1" ht="19.5" hidden="1" customHeight="1" x14ac:dyDescent="0.2">
      <c r="A48" s="19" t="s">
        <v>52</v>
      </c>
      <c r="B48" s="17">
        <f>C48+D48</f>
        <v>500</v>
      </c>
      <c r="C48" s="17">
        <v>0</v>
      </c>
      <c r="D48" s="17">
        <f t="shared" si="8"/>
        <v>500</v>
      </c>
      <c r="E48" s="17">
        <f>[2]PT!K49</f>
        <v>50</v>
      </c>
      <c r="F48" s="17">
        <f>[2]TP!K49</f>
        <v>50</v>
      </c>
      <c r="G48" s="17">
        <f>[2]BB!K49</f>
        <v>50</v>
      </c>
      <c r="H48" s="17">
        <f>[2]HTB!K49</f>
        <v>50</v>
      </c>
      <c r="I48" s="17">
        <f>[2]HTN!K49</f>
        <v>50</v>
      </c>
      <c r="J48" s="17">
        <f>[2]LG!K49</f>
        <v>50</v>
      </c>
      <c r="K48" s="17">
        <f>[2]HT!K49</f>
        <v>50</v>
      </c>
      <c r="L48" s="17">
        <f>[2]DL!K49</f>
        <v>50</v>
      </c>
      <c r="M48" s="17">
        <f>[2]TL!K49</f>
        <v>50</v>
      </c>
      <c r="N48" s="17">
        <f>[2]PQ!K49</f>
        <v>50</v>
      </c>
      <c r="O48" s="33"/>
      <c r="P48" s="33"/>
      <c r="Q48" s="33"/>
      <c r="R48" s="33"/>
      <c r="S48" s="33"/>
      <c r="T48" s="33"/>
    </row>
    <row r="49" spans="1:20" s="18" customFormat="1" ht="19.5" hidden="1" customHeight="1" x14ac:dyDescent="0.2">
      <c r="A49" s="19" t="s">
        <v>53</v>
      </c>
      <c r="B49" s="17">
        <f>C49+D49</f>
        <v>1630</v>
      </c>
      <c r="C49" s="17">
        <v>0</v>
      </c>
      <c r="D49" s="17">
        <f>SUM(E49:N49)</f>
        <v>1630</v>
      </c>
      <c r="E49" s="17">
        <f>[2]PT!K50</f>
        <v>288</v>
      </c>
      <c r="F49" s="17">
        <f>[2]TP!K50</f>
        <v>152</v>
      </c>
      <c r="G49" s="17">
        <f>[2]BB!K50</f>
        <v>180</v>
      </c>
      <c r="H49" s="17">
        <f>[2]HTB!K50</f>
        <v>206</v>
      </c>
      <c r="I49" s="17">
        <f>[2]HTN!K50</f>
        <v>138</v>
      </c>
      <c r="J49" s="17">
        <f>[2]LG!K50</f>
        <v>148</v>
      </c>
      <c r="K49" s="17">
        <f>[2]HT!K50</f>
        <v>126</v>
      </c>
      <c r="L49" s="17">
        <f>[2]DL!K50</f>
        <v>188</v>
      </c>
      <c r="M49" s="17">
        <f>[2]TL!K50</f>
        <v>178</v>
      </c>
      <c r="N49" s="17">
        <f>[2]PQ!K50</f>
        <v>26</v>
      </c>
      <c r="O49" s="33"/>
      <c r="P49" s="33"/>
      <c r="Q49" s="33"/>
      <c r="R49" s="33"/>
      <c r="S49" s="33"/>
      <c r="T49" s="33"/>
    </row>
    <row r="50" spans="1:20" s="18" customFormat="1" ht="19.5" hidden="1" customHeight="1" x14ac:dyDescent="0.2">
      <c r="A50" s="19" t="s">
        <v>54</v>
      </c>
      <c r="B50" s="17">
        <f t="shared" si="4"/>
        <v>5970</v>
      </c>
      <c r="C50" s="17">
        <v>0</v>
      </c>
      <c r="D50" s="17">
        <f t="shared" si="8"/>
        <v>5970</v>
      </c>
      <c r="E50" s="17">
        <f>[2]PT!K51+[2]PT!K53</f>
        <v>1890</v>
      </c>
      <c r="F50" s="17">
        <f>[2]TP!K53</f>
        <v>460</v>
      </c>
      <c r="G50" s="17">
        <f>[2]BB!K53</f>
        <v>740</v>
      </c>
      <c r="H50" s="17">
        <f>[2]HTB!K53</f>
        <v>590</v>
      </c>
      <c r="I50" s="17">
        <f>[2]HTN!K53</f>
        <v>470</v>
      </c>
      <c r="J50" s="17">
        <f>[2]LG!K53</f>
        <v>360</v>
      </c>
      <c r="K50" s="17">
        <f>[2]HT!K53</f>
        <v>380</v>
      </c>
      <c r="L50" s="17">
        <f>[2]DL!K53</f>
        <v>440</v>
      </c>
      <c r="M50" s="17">
        <f>[2]TL!K53</f>
        <v>470</v>
      </c>
      <c r="N50" s="17">
        <f>[2]PQ!K53</f>
        <v>170</v>
      </c>
      <c r="O50" s="33"/>
      <c r="P50" s="33"/>
      <c r="Q50" s="33"/>
      <c r="R50" s="33"/>
      <c r="S50" s="33"/>
      <c r="T50" s="33"/>
    </row>
    <row r="51" spans="1:20" s="18" customFormat="1" ht="19.5" hidden="1" customHeight="1" x14ac:dyDescent="0.2">
      <c r="A51" s="22" t="s">
        <v>55</v>
      </c>
      <c r="B51" s="17">
        <f t="shared" si="4"/>
        <v>0</v>
      </c>
      <c r="C51" s="17">
        <v>0</v>
      </c>
      <c r="D51" s="17">
        <f t="shared" si="8"/>
        <v>0</v>
      </c>
      <c r="E51" s="17">
        <f>[2]PT!K54</f>
        <v>0</v>
      </c>
      <c r="F51" s="17">
        <f>[2]TP!K54</f>
        <v>0</v>
      </c>
      <c r="G51" s="17">
        <f>[2]BB!K54</f>
        <v>0</v>
      </c>
      <c r="H51" s="17">
        <f>[2]HTB!K54</f>
        <v>0</v>
      </c>
      <c r="I51" s="17">
        <f>[2]HTN!K54</f>
        <v>0</v>
      </c>
      <c r="J51" s="17">
        <f>[2]LG!K54</f>
        <v>0</v>
      </c>
      <c r="K51" s="17">
        <f>[2]HT!K54</f>
        <v>0</v>
      </c>
      <c r="L51" s="17">
        <f>[2]DL!K54</f>
        <v>0</v>
      </c>
      <c r="M51" s="17">
        <f>[2]TL!K54</f>
        <v>0</v>
      </c>
      <c r="N51" s="17">
        <f>[2]PQ!K54</f>
        <v>0</v>
      </c>
      <c r="O51" s="33"/>
      <c r="P51" s="33"/>
      <c r="Q51" s="33"/>
      <c r="R51" s="33"/>
      <c r="S51" s="33"/>
      <c r="T51" s="33"/>
    </row>
    <row r="52" spans="1:20" ht="19.5" customHeight="1" x14ac:dyDescent="0.2">
      <c r="A52" s="13" t="s">
        <v>56</v>
      </c>
      <c r="B52" s="12">
        <f t="shared" si="4"/>
        <v>33814</v>
      </c>
      <c r="C52" s="12">
        <f>[1]Chi!N49</f>
        <v>15569</v>
      </c>
      <c r="D52" s="12">
        <f t="shared" si="8"/>
        <v>18245</v>
      </c>
      <c r="E52" s="12">
        <f>[1]PTchi!E56</f>
        <v>2111</v>
      </c>
      <c r="F52" s="12">
        <f>[1]TPchi!E56</f>
        <v>1939</v>
      </c>
      <c r="G52" s="12">
        <f>[1]BBchi!E56</f>
        <v>1871</v>
      </c>
      <c r="H52" s="12">
        <f>[1]HTBchi!E56</f>
        <v>1659</v>
      </c>
      <c r="I52" s="12">
        <f>[1]HTNchi!E56</f>
        <v>1652</v>
      </c>
      <c r="J52" s="12">
        <f>[1]LGchi!E56</f>
        <v>1971</v>
      </c>
      <c r="K52" s="12">
        <f>[1]HTchi!E56</f>
        <v>1711</v>
      </c>
      <c r="L52" s="12">
        <f>[1]DLchi!E56</f>
        <v>2116</v>
      </c>
      <c r="M52" s="12">
        <f>[1]TLchi!E56</f>
        <v>1519</v>
      </c>
      <c r="N52" s="12">
        <f>[1]PQchi!E56</f>
        <v>1696</v>
      </c>
    </row>
    <row r="53" spans="1:20" ht="19.5" customHeight="1" x14ac:dyDescent="0.2">
      <c r="A53" s="13" t="s">
        <v>57</v>
      </c>
      <c r="B53" s="12">
        <f t="shared" si="4"/>
        <v>63765</v>
      </c>
      <c r="C53" s="12">
        <f>[1]Chi!N53</f>
        <v>60139</v>
      </c>
      <c r="D53" s="12">
        <f t="shared" si="8"/>
        <v>3626</v>
      </c>
      <c r="E53" s="12">
        <f>[1]PTchi!E60</f>
        <v>816</v>
      </c>
      <c r="F53" s="12">
        <f>[1]TPchi!E60</f>
        <v>310</v>
      </c>
      <c r="G53" s="12">
        <f>[1]BBchi!E60</f>
        <v>380</v>
      </c>
      <c r="H53" s="12">
        <f>[1]HTBchi!E60</f>
        <v>370</v>
      </c>
      <c r="I53" s="12">
        <f>[1]HTNchi!E60</f>
        <v>330</v>
      </c>
      <c r="J53" s="12">
        <f>[1]LGchi!E60</f>
        <v>290</v>
      </c>
      <c r="K53" s="12">
        <f>[1]HTchi!E60</f>
        <v>300</v>
      </c>
      <c r="L53" s="12">
        <f>[1]DLchi!E60</f>
        <v>320</v>
      </c>
      <c r="M53" s="12">
        <f>[1]TLchi!E60</f>
        <v>330</v>
      </c>
      <c r="N53" s="12">
        <f>[1]PQchi!E60</f>
        <v>180</v>
      </c>
    </row>
    <row r="54" spans="1:20" ht="19.5" customHeight="1" x14ac:dyDescent="0.2">
      <c r="A54" s="13" t="s">
        <v>58</v>
      </c>
      <c r="B54" s="12">
        <f t="shared" si="4"/>
        <v>525150</v>
      </c>
      <c r="C54" s="26">
        <f>146866-10905</f>
        <v>135961</v>
      </c>
      <c r="D54" s="12">
        <f>SUM(E54:N54)</f>
        <v>389189</v>
      </c>
      <c r="E54" s="12">
        <f>[1]PTchi!E64</f>
        <v>56845</v>
      </c>
      <c r="F54" s="12">
        <f>[1]TPchi!E64</f>
        <v>46056</v>
      </c>
      <c r="G54" s="12">
        <f>[1]BBchi!E64</f>
        <v>41680</v>
      </c>
      <c r="H54" s="12">
        <f>[1]HTBchi!E64</f>
        <v>46309</v>
      </c>
      <c r="I54" s="12">
        <f>[1]HTNchi!E64</f>
        <v>30193</v>
      </c>
      <c r="J54" s="12">
        <f>[1]LGchi!E64</f>
        <v>32134</v>
      </c>
      <c r="K54" s="12">
        <f>[1]HTchi!E64</f>
        <v>27812</v>
      </c>
      <c r="L54" s="12">
        <f>[1]DLchi!E64</f>
        <v>56694</v>
      </c>
      <c r="M54" s="12">
        <f>[1]TLchi!E64</f>
        <v>41204</v>
      </c>
      <c r="N54" s="12">
        <f>[1]PQchi!E64</f>
        <v>10262</v>
      </c>
      <c r="P54" s="28">
        <v>525150</v>
      </c>
      <c r="Q54" s="28">
        <v>146866</v>
      </c>
      <c r="S54" s="32">
        <f>B54-P54</f>
        <v>0</v>
      </c>
    </row>
    <row r="55" spans="1:20" ht="19.5" customHeight="1" x14ac:dyDescent="0.2">
      <c r="A55" s="21" t="s">
        <v>24</v>
      </c>
      <c r="B55" s="12"/>
      <c r="C55" s="12"/>
      <c r="D55" s="12"/>
      <c r="E55" s="12"/>
      <c r="F55" s="12"/>
      <c r="G55" s="12"/>
      <c r="H55" s="12"/>
      <c r="I55" s="12"/>
      <c r="J55" s="12"/>
      <c r="K55" s="12"/>
      <c r="L55" s="12"/>
      <c r="M55" s="12"/>
      <c r="N55" s="12"/>
    </row>
    <row r="56" spans="1:20" s="18" customFormat="1" ht="19.5" customHeight="1" x14ac:dyDescent="0.2">
      <c r="A56" s="19" t="s">
        <v>59</v>
      </c>
      <c r="B56" s="17">
        <f>C56+D56</f>
        <v>352296</v>
      </c>
      <c r="C56" s="17">
        <f>[1]Chi!N59</f>
        <v>5266</v>
      </c>
      <c r="D56" s="17">
        <f>SUM(E56:N56)</f>
        <v>347030</v>
      </c>
      <c r="E56" s="17">
        <f>[1]PTchi!E66</f>
        <v>49668</v>
      </c>
      <c r="F56" s="17">
        <f>[1]TPchi!E66</f>
        <v>42151</v>
      </c>
      <c r="G56" s="17">
        <f>[1]BBchi!E66</f>
        <v>37444</v>
      </c>
      <c r="H56" s="17">
        <f>[1]HTBchi!E66</f>
        <v>40282</v>
      </c>
      <c r="I56" s="17">
        <f>[1]HTNchi!E66</f>
        <v>26331</v>
      </c>
      <c r="J56" s="17">
        <f>[1]LGchi!E66</f>
        <v>28826</v>
      </c>
      <c r="K56" s="17">
        <f>[1]HTchi!E66</f>
        <v>24821</v>
      </c>
      <c r="L56" s="17">
        <f>[1]DLchi!E66</f>
        <v>51357</v>
      </c>
      <c r="M56" s="17">
        <f>[1]TLchi!E66</f>
        <v>36818</v>
      </c>
      <c r="N56" s="17">
        <f>[1]PQchi!E66</f>
        <v>9332</v>
      </c>
      <c r="O56" s="33"/>
      <c r="P56" s="33"/>
      <c r="Q56" s="33"/>
      <c r="R56" s="33"/>
      <c r="S56" s="33"/>
      <c r="T56" s="33"/>
    </row>
    <row r="57" spans="1:20" s="18" customFormat="1" ht="31.5" hidden="1" x14ac:dyDescent="0.2">
      <c r="A57" s="19" t="s">
        <v>60</v>
      </c>
      <c r="B57" s="17">
        <f>C57+D57</f>
        <v>6408</v>
      </c>
      <c r="C57" s="17">
        <v>0</v>
      </c>
      <c r="D57" s="17">
        <f>SUM(E57:N57)</f>
        <v>6408</v>
      </c>
      <c r="E57" s="17">
        <f>[2]PT!K69</f>
        <v>1227</v>
      </c>
      <c r="F57" s="17">
        <f>[2]TP!K69</f>
        <v>553</v>
      </c>
      <c r="G57" s="17">
        <f>[2]BB!K69</f>
        <v>602</v>
      </c>
      <c r="H57" s="17">
        <f>[2]HTB!K69</f>
        <v>887</v>
      </c>
      <c r="I57" s="17">
        <f>[2]HTN!K69</f>
        <v>525</v>
      </c>
      <c r="J57" s="17">
        <f>[2]LG!K69</f>
        <v>473</v>
      </c>
      <c r="K57" s="17">
        <f>[2]HT!K69</f>
        <v>427</v>
      </c>
      <c r="L57" s="17">
        <f>[2]DL!K69</f>
        <v>795</v>
      </c>
      <c r="M57" s="17">
        <f>[2]TL!K69</f>
        <v>634</v>
      </c>
      <c r="N57" s="17">
        <f>[2]PQ!K69</f>
        <v>285</v>
      </c>
      <c r="O57" s="33"/>
      <c r="P57" s="33"/>
      <c r="Q57" s="33"/>
      <c r="R57" s="33"/>
      <c r="S57" s="33"/>
      <c r="T57" s="33"/>
    </row>
    <row r="58" spans="1:20" ht="19.5" customHeight="1" x14ac:dyDescent="0.2">
      <c r="A58" s="13" t="s">
        <v>61</v>
      </c>
      <c r="B58" s="12">
        <f t="shared" ref="B58:B114" si="9">C58+D58</f>
        <v>213477</v>
      </c>
      <c r="C58" s="12">
        <f>[1]Chi!N60</f>
        <v>43497</v>
      </c>
      <c r="D58" s="12">
        <f>SUM(E58:N58)</f>
        <v>169980</v>
      </c>
      <c r="E58" s="12">
        <f>[1]PTchi!E76</f>
        <v>120360</v>
      </c>
      <c r="F58" s="12">
        <f>[1]TPchi!E76</f>
        <v>4720</v>
      </c>
      <c r="G58" s="12">
        <f>[1]BBchi!E76</f>
        <v>2360</v>
      </c>
      <c r="H58" s="12">
        <f>[1]HTBchi!E76</f>
        <v>2340</v>
      </c>
      <c r="I58" s="12">
        <f>[1]HTNchi!E76</f>
        <v>2260</v>
      </c>
      <c r="J58" s="12">
        <f>[1]LGchi!E76</f>
        <v>15180</v>
      </c>
      <c r="K58" s="12">
        <f>[1]HTchi!E76</f>
        <v>2200</v>
      </c>
      <c r="L58" s="12">
        <f>[1]DLchi!E76</f>
        <v>9240</v>
      </c>
      <c r="M58" s="12">
        <f>[1]TLchi!E76</f>
        <v>9260</v>
      </c>
      <c r="N58" s="12">
        <f>[1]PQchi!E76</f>
        <v>2060</v>
      </c>
    </row>
    <row r="59" spans="1:20" s="18" customFormat="1" ht="19.5" customHeight="1" x14ac:dyDescent="0.2">
      <c r="A59" s="21" t="s">
        <v>62</v>
      </c>
      <c r="B59" s="17"/>
      <c r="C59" s="17"/>
      <c r="D59" s="17"/>
      <c r="E59" s="17"/>
      <c r="F59" s="17"/>
      <c r="G59" s="17"/>
      <c r="H59" s="17"/>
      <c r="I59" s="17"/>
      <c r="J59" s="17"/>
      <c r="K59" s="17"/>
      <c r="L59" s="17"/>
      <c r="M59" s="17"/>
      <c r="N59" s="17"/>
      <c r="O59" s="33"/>
      <c r="P59" s="33"/>
      <c r="Q59" s="33"/>
      <c r="R59" s="33"/>
      <c r="S59" s="33"/>
      <c r="T59" s="33"/>
    </row>
    <row r="60" spans="1:20" s="18" customFormat="1" ht="19.5" customHeight="1" x14ac:dyDescent="0.2">
      <c r="A60" s="19" t="s">
        <v>63</v>
      </c>
      <c r="B60" s="17">
        <f t="shared" si="9"/>
        <v>1200</v>
      </c>
      <c r="C60" s="17">
        <v>1200</v>
      </c>
      <c r="D60" s="17">
        <f>SUM(E60:N60)</f>
        <v>0</v>
      </c>
      <c r="E60" s="17">
        <v>0</v>
      </c>
      <c r="F60" s="17">
        <v>0</v>
      </c>
      <c r="G60" s="17">
        <v>0</v>
      </c>
      <c r="H60" s="17">
        <v>0</v>
      </c>
      <c r="I60" s="17">
        <v>0</v>
      </c>
      <c r="J60" s="17">
        <v>0</v>
      </c>
      <c r="K60" s="17">
        <v>0</v>
      </c>
      <c r="L60" s="17">
        <v>0</v>
      </c>
      <c r="M60" s="17">
        <v>0</v>
      </c>
      <c r="N60" s="17">
        <v>0</v>
      </c>
      <c r="O60" s="33"/>
      <c r="P60" s="33"/>
      <c r="Q60" s="33"/>
      <c r="R60" s="33"/>
      <c r="S60" s="33"/>
      <c r="T60" s="33"/>
    </row>
    <row r="61" spans="1:20" s="18" customFormat="1" ht="19.5" hidden="1" customHeight="1" x14ac:dyDescent="0.2">
      <c r="A61" s="19" t="s">
        <v>64</v>
      </c>
      <c r="B61" s="17">
        <f t="shared" si="9"/>
        <v>26500</v>
      </c>
      <c r="C61" s="17">
        <v>0</v>
      </c>
      <c r="D61" s="17">
        <f>SUM(E61:N61)</f>
        <v>26500</v>
      </c>
      <c r="E61" s="17">
        <v>0</v>
      </c>
      <c r="F61" s="17">
        <f>[1]TPchi!E79</f>
        <v>2500</v>
      </c>
      <c r="G61" s="17">
        <f>[1]BBchi!E79</f>
        <v>0</v>
      </c>
      <c r="H61" s="17">
        <f>[1]HTBchi!E79</f>
        <v>0</v>
      </c>
      <c r="I61" s="17">
        <f>[1]HTNchi!E79</f>
        <v>0</v>
      </c>
      <c r="J61" s="17">
        <f>[1]LGchi!E79</f>
        <v>10000</v>
      </c>
      <c r="K61" s="17">
        <f>[1]HTchi!E79</f>
        <v>0</v>
      </c>
      <c r="L61" s="17">
        <f>[1]DLchi!E79</f>
        <v>7000</v>
      </c>
      <c r="M61" s="17">
        <f>[1]TLchi!E79</f>
        <v>7000</v>
      </c>
      <c r="N61" s="17">
        <f>[1]PQchi!E79</f>
        <v>0</v>
      </c>
      <c r="O61" s="33"/>
      <c r="P61" s="33"/>
      <c r="Q61" s="33"/>
      <c r="R61" s="33"/>
      <c r="S61" s="33"/>
      <c r="T61" s="33"/>
    </row>
    <row r="62" spans="1:20" ht="19.5" customHeight="1" x14ac:dyDescent="0.2">
      <c r="A62" s="13" t="s">
        <v>65</v>
      </c>
      <c r="B62" s="12">
        <f>C62+D62</f>
        <v>1104500</v>
      </c>
      <c r="C62" s="12">
        <f>C63+C64+C65</f>
        <v>344341</v>
      </c>
      <c r="D62" s="12">
        <f>SUM(E62:N62)</f>
        <v>760159</v>
      </c>
      <c r="E62" s="12">
        <f t="shared" ref="E62:N62" si="10">E63+E64+E65</f>
        <v>102977</v>
      </c>
      <c r="F62" s="12">
        <f t="shared" si="10"/>
        <v>70379</v>
      </c>
      <c r="G62" s="12">
        <f t="shared" si="10"/>
        <v>92585</v>
      </c>
      <c r="H62" s="12">
        <f t="shared" si="10"/>
        <v>95964</v>
      </c>
      <c r="I62" s="12">
        <f t="shared" si="10"/>
        <v>76161</v>
      </c>
      <c r="J62" s="12">
        <f t="shared" si="10"/>
        <v>62245</v>
      </c>
      <c r="K62" s="12">
        <f t="shared" si="10"/>
        <v>64077</v>
      </c>
      <c r="L62" s="12">
        <f t="shared" si="10"/>
        <v>81500</v>
      </c>
      <c r="M62" s="12">
        <f t="shared" si="10"/>
        <v>81151</v>
      </c>
      <c r="N62" s="12">
        <f t="shared" si="10"/>
        <v>33120</v>
      </c>
    </row>
    <row r="63" spans="1:20" ht="19.5" customHeight="1" x14ac:dyDescent="0.2">
      <c r="A63" s="13" t="s">
        <v>66</v>
      </c>
      <c r="B63" s="12">
        <f>C63+D63</f>
        <v>705363</v>
      </c>
      <c r="C63" s="12">
        <f>[1]Chi!N67</f>
        <v>206800</v>
      </c>
      <c r="D63" s="12">
        <f>SUM(E63:N63)</f>
        <v>498563</v>
      </c>
      <c r="E63" s="12">
        <f>[1]PTchi!E81</f>
        <v>66130</v>
      </c>
      <c r="F63" s="12">
        <f>[1]TPchi!E81</f>
        <v>46440</v>
      </c>
      <c r="G63" s="12">
        <f>[1]BBchi!E81</f>
        <v>59714</v>
      </c>
      <c r="H63" s="12">
        <f>[1]HTBchi!E81</f>
        <v>63409</v>
      </c>
      <c r="I63" s="12">
        <f>[1]HTNchi!E81</f>
        <v>49589</v>
      </c>
      <c r="J63" s="12">
        <f>[1]LGchi!E81</f>
        <v>40516</v>
      </c>
      <c r="K63" s="12">
        <f>[1]HTchi!E81</f>
        <v>41580</v>
      </c>
      <c r="L63" s="12">
        <f>[1]DLchi!E81</f>
        <v>55567</v>
      </c>
      <c r="M63" s="12">
        <f>[1]TLchi!E81</f>
        <v>53375</v>
      </c>
      <c r="N63" s="12">
        <f>[1]PQchi!E81</f>
        <v>22243</v>
      </c>
    </row>
    <row r="64" spans="1:20" ht="19.5" customHeight="1" x14ac:dyDescent="0.2">
      <c r="A64" s="13" t="s">
        <v>67</v>
      </c>
      <c r="B64" s="12">
        <f t="shared" si="9"/>
        <v>94790</v>
      </c>
      <c r="C64" s="12">
        <f>[1]Chi!N68</f>
        <v>0</v>
      </c>
      <c r="D64" s="12">
        <f>SUM(E64:N64)</f>
        <v>94790</v>
      </c>
      <c r="E64" s="12">
        <f>[1]PTchi!E82</f>
        <v>12327</v>
      </c>
      <c r="F64" s="12">
        <f>[1]TPchi!E82</f>
        <v>9054</v>
      </c>
      <c r="G64" s="12">
        <f>[1]BBchi!E82</f>
        <v>11959</v>
      </c>
      <c r="H64" s="12">
        <f>[1]HTBchi!E82</f>
        <v>11606</v>
      </c>
      <c r="I64" s="12">
        <f>[1]HTNchi!E82</f>
        <v>9824</v>
      </c>
      <c r="J64" s="12">
        <f>[1]LGchi!E82</f>
        <v>8139</v>
      </c>
      <c r="K64" s="12">
        <f>[1]HTchi!E82</f>
        <v>8509</v>
      </c>
      <c r="L64" s="12">
        <f>[1]DLchi!E82</f>
        <v>9520</v>
      </c>
      <c r="M64" s="12">
        <f>[1]TLchi!E82</f>
        <v>9853</v>
      </c>
      <c r="N64" s="12">
        <f>[1]PQchi!E82</f>
        <v>3999</v>
      </c>
    </row>
    <row r="65" spans="1:20" ht="19.5" customHeight="1" x14ac:dyDescent="0.2">
      <c r="A65" s="13" t="s">
        <v>68</v>
      </c>
      <c r="B65" s="12">
        <f t="shared" si="9"/>
        <v>304347</v>
      </c>
      <c r="C65" s="12">
        <f t="shared" ref="C65:N65" si="11">C66+C67+C77+C86</f>
        <v>137541</v>
      </c>
      <c r="D65" s="12">
        <f t="shared" si="11"/>
        <v>166806</v>
      </c>
      <c r="E65" s="12">
        <f>E66+E67+E77+E86</f>
        <v>24520</v>
      </c>
      <c r="F65" s="12">
        <f t="shared" si="11"/>
        <v>14885</v>
      </c>
      <c r="G65" s="12">
        <f t="shared" si="11"/>
        <v>20912</v>
      </c>
      <c r="H65" s="12">
        <f t="shared" si="11"/>
        <v>20949</v>
      </c>
      <c r="I65" s="12">
        <f t="shared" si="11"/>
        <v>16748</v>
      </c>
      <c r="J65" s="12">
        <f t="shared" si="11"/>
        <v>13590</v>
      </c>
      <c r="K65" s="12">
        <f t="shared" si="11"/>
        <v>13988</v>
      </c>
      <c r="L65" s="12">
        <f t="shared" si="11"/>
        <v>16413</v>
      </c>
      <c r="M65" s="12">
        <f t="shared" si="11"/>
        <v>17923</v>
      </c>
      <c r="N65" s="12">
        <f t="shared" si="11"/>
        <v>6878</v>
      </c>
    </row>
    <row r="66" spans="1:20" ht="19.5" customHeight="1" x14ac:dyDescent="0.2">
      <c r="A66" s="23" t="s">
        <v>69</v>
      </c>
      <c r="B66" s="12">
        <f t="shared" si="9"/>
        <v>79356</v>
      </c>
      <c r="C66" s="12">
        <f>[1]Chi!N70</f>
        <v>9126</v>
      </c>
      <c r="D66" s="12">
        <f>SUM(E66:N66)</f>
        <v>70230</v>
      </c>
      <c r="E66" s="12">
        <f>[1]PTchi!E84</f>
        <v>9670</v>
      </c>
      <c r="F66" s="12">
        <f>[1]TPchi!E84</f>
        <v>6365</v>
      </c>
      <c r="G66" s="12">
        <f>[1]BBchi!E84</f>
        <v>9620</v>
      </c>
      <c r="H66" s="12">
        <f>[1]HTBchi!E84</f>
        <v>9155</v>
      </c>
      <c r="I66" s="12">
        <f>[1]HTNchi!E84</f>
        <v>7295</v>
      </c>
      <c r="J66" s="12">
        <f>[1]LGchi!E84</f>
        <v>5455</v>
      </c>
      <c r="K66" s="12">
        <f>[1]HTchi!E84</f>
        <v>5900</v>
      </c>
      <c r="L66" s="12">
        <f>[1]DLchi!E84</f>
        <v>6830</v>
      </c>
      <c r="M66" s="12">
        <f>[1]TLchi!E84</f>
        <v>7295</v>
      </c>
      <c r="N66" s="12">
        <f>[1]PQchi!E84</f>
        <v>2645</v>
      </c>
    </row>
    <row r="67" spans="1:20" ht="19.5" customHeight="1" x14ac:dyDescent="0.2">
      <c r="A67" s="23" t="s">
        <v>70</v>
      </c>
      <c r="B67" s="12">
        <f t="shared" si="9"/>
        <v>89042</v>
      </c>
      <c r="C67" s="12">
        <f>[1]Chi!N71</f>
        <v>58919</v>
      </c>
      <c r="D67" s="12">
        <f>SUM(E67:N67)</f>
        <v>30123</v>
      </c>
      <c r="E67" s="12">
        <f>[1]PTchi!E85</f>
        <v>4752</v>
      </c>
      <c r="F67" s="12">
        <f>[1]TPchi!E85</f>
        <v>2595</v>
      </c>
      <c r="G67" s="12">
        <f>[1]BBchi!E85</f>
        <v>2836</v>
      </c>
      <c r="H67" s="12">
        <f>[1]HTBchi!E85</f>
        <v>3475</v>
      </c>
      <c r="I67" s="12">
        <f>[1]HTNchi!E85</f>
        <v>2777</v>
      </c>
      <c r="J67" s="12">
        <f>[1]LGchi!E85</f>
        <v>2938</v>
      </c>
      <c r="K67" s="12">
        <f>[1]HTchi!E85</f>
        <v>2514</v>
      </c>
      <c r="L67" s="12">
        <f>[1]DLchi!E85</f>
        <v>3019</v>
      </c>
      <c r="M67" s="12">
        <f>[1]TLchi!E85</f>
        <v>3869</v>
      </c>
      <c r="N67" s="12">
        <f>[1]PQchi!E85</f>
        <v>1348</v>
      </c>
    </row>
    <row r="68" spans="1:20" ht="19.5" hidden="1" customHeight="1" x14ac:dyDescent="0.2">
      <c r="A68" s="16" t="s">
        <v>24</v>
      </c>
      <c r="B68" s="12"/>
      <c r="C68" s="12"/>
      <c r="D68" s="12"/>
      <c r="E68" s="12"/>
      <c r="F68" s="12"/>
      <c r="G68" s="12"/>
      <c r="H68" s="12"/>
      <c r="I68" s="12"/>
      <c r="J68" s="12"/>
      <c r="K68" s="12"/>
      <c r="L68" s="12"/>
      <c r="M68" s="12"/>
      <c r="N68" s="12"/>
    </row>
    <row r="69" spans="1:20" s="18" customFormat="1" ht="33" hidden="1" customHeight="1" x14ac:dyDescent="0.2">
      <c r="A69" s="19" t="s">
        <v>71</v>
      </c>
      <c r="B69" s="17">
        <f t="shared" ref="B69:B74" si="12">C69+D69</f>
        <v>4073</v>
      </c>
      <c r="C69" s="12">
        <v>0</v>
      </c>
      <c r="D69" s="17">
        <f t="shared" ref="D69:D77" si="13">SUM(E69:N69)</f>
        <v>4073</v>
      </c>
      <c r="E69" s="17">
        <f>[2]PT!K90</f>
        <v>578</v>
      </c>
      <c r="F69" s="17">
        <f>[2]TP!K90</f>
        <v>395</v>
      </c>
      <c r="G69" s="17">
        <f>[2]BB!K90</f>
        <v>416</v>
      </c>
      <c r="H69" s="17">
        <f>[2]HTB!K90</f>
        <v>458</v>
      </c>
      <c r="I69" s="17">
        <f>[2]HTN!K90</f>
        <v>368</v>
      </c>
      <c r="J69" s="17">
        <f>[2]LG!K90</f>
        <v>395</v>
      </c>
      <c r="K69" s="17">
        <f>[2]HT!K90</f>
        <v>359</v>
      </c>
      <c r="L69" s="17">
        <f>[2]DL!K90</f>
        <v>446</v>
      </c>
      <c r="M69" s="17">
        <f>[2]TL!K90</f>
        <v>428</v>
      </c>
      <c r="N69" s="17">
        <f>[2]PQ!K90</f>
        <v>230</v>
      </c>
      <c r="O69" s="33"/>
      <c r="P69" s="33"/>
      <c r="Q69" s="33"/>
      <c r="R69" s="33"/>
      <c r="S69" s="33"/>
      <c r="T69" s="33"/>
    </row>
    <row r="70" spans="1:20" ht="19.5" hidden="1" customHeight="1" x14ac:dyDescent="0.2">
      <c r="A70" s="19" t="s">
        <v>72</v>
      </c>
      <c r="B70" s="17">
        <f t="shared" si="12"/>
        <v>1000</v>
      </c>
      <c r="C70" s="12">
        <v>0</v>
      </c>
      <c r="D70" s="17">
        <f t="shared" si="13"/>
        <v>1000</v>
      </c>
      <c r="E70" s="17">
        <f>[2]PT!K91</f>
        <v>100</v>
      </c>
      <c r="F70" s="17">
        <f>[2]TP!K91</f>
        <v>100</v>
      </c>
      <c r="G70" s="17">
        <f>[2]BB!K91</f>
        <v>100</v>
      </c>
      <c r="H70" s="17">
        <f>[2]HTB!K91</f>
        <v>100</v>
      </c>
      <c r="I70" s="17">
        <f>[2]HTN!K91</f>
        <v>100</v>
      </c>
      <c r="J70" s="17">
        <f>[2]LG!K91</f>
        <v>100</v>
      </c>
      <c r="K70" s="17">
        <f>[2]HT!K91</f>
        <v>100</v>
      </c>
      <c r="L70" s="17">
        <f>[2]DL!K91</f>
        <v>100</v>
      </c>
      <c r="M70" s="17">
        <f>[2]TL!K91</f>
        <v>100</v>
      </c>
      <c r="N70" s="17">
        <f>[2]PQ!K91</f>
        <v>100</v>
      </c>
    </row>
    <row r="71" spans="1:20" ht="19.5" hidden="1" customHeight="1" x14ac:dyDescent="0.2">
      <c r="A71" s="19" t="s">
        <v>73</v>
      </c>
      <c r="B71" s="17">
        <f t="shared" si="12"/>
        <v>12285</v>
      </c>
      <c r="C71" s="12">
        <v>0</v>
      </c>
      <c r="D71" s="17">
        <f t="shared" si="13"/>
        <v>12285</v>
      </c>
      <c r="E71" s="17">
        <f>[2]PT!K93</f>
        <v>1438</v>
      </c>
      <c r="F71" s="17">
        <f>[2]TP!K93</f>
        <v>1389</v>
      </c>
      <c r="G71" s="17">
        <f>[2]BB!K93</f>
        <v>1414</v>
      </c>
      <c r="H71" s="17">
        <f>[2]HTB!K93</f>
        <v>1463</v>
      </c>
      <c r="I71" s="17">
        <f>[2]HTN!K93</f>
        <v>895</v>
      </c>
      <c r="J71" s="17">
        <f>[2]LG!K93</f>
        <v>1168</v>
      </c>
      <c r="K71" s="17">
        <f>[2]HT!K93</f>
        <v>1143</v>
      </c>
      <c r="L71" s="17">
        <f>[2]DL!K93</f>
        <v>1438</v>
      </c>
      <c r="M71" s="17">
        <f>[2]TL!K93</f>
        <v>1488</v>
      </c>
      <c r="N71" s="17">
        <f>[2]PQ!K93</f>
        <v>449</v>
      </c>
    </row>
    <row r="72" spans="1:20" ht="19.5" hidden="1" customHeight="1" x14ac:dyDescent="0.2">
      <c r="A72" s="19" t="s">
        <v>74</v>
      </c>
      <c r="B72" s="17">
        <f t="shared" si="12"/>
        <v>50</v>
      </c>
      <c r="C72" s="12">
        <v>0</v>
      </c>
      <c r="D72" s="17">
        <f t="shared" si="13"/>
        <v>50</v>
      </c>
      <c r="E72" s="17">
        <f>[2]PT!K95</f>
        <v>0</v>
      </c>
      <c r="F72" s="17">
        <f>[2]TP!K95</f>
        <v>50</v>
      </c>
      <c r="G72" s="17">
        <f>[2]BB!K95</f>
        <v>0</v>
      </c>
      <c r="H72" s="17">
        <f>[2]HTB!K95</f>
        <v>0</v>
      </c>
      <c r="I72" s="17">
        <f>[2]HTN!K95</f>
        <v>0</v>
      </c>
      <c r="J72" s="17">
        <f>[2]LG!K95</f>
        <v>0</v>
      </c>
      <c r="K72" s="17">
        <f>[2]HT!K95</f>
        <v>0</v>
      </c>
      <c r="L72" s="17">
        <f>[2]DL!K95</f>
        <v>0</v>
      </c>
      <c r="M72" s="17">
        <f>[2]TL!K95</f>
        <v>0</v>
      </c>
      <c r="N72" s="17">
        <f>[2]PQ!K95</f>
        <v>0</v>
      </c>
    </row>
    <row r="73" spans="1:20" ht="19.5" hidden="1" customHeight="1" x14ac:dyDescent="0.2">
      <c r="A73" s="19" t="s">
        <v>75</v>
      </c>
      <c r="B73" s="17">
        <f t="shared" si="12"/>
        <v>0</v>
      </c>
      <c r="C73" s="12">
        <v>0</v>
      </c>
      <c r="D73" s="17">
        <f t="shared" si="13"/>
        <v>0</v>
      </c>
      <c r="E73" s="17">
        <f>[2]PT!K97</f>
        <v>0</v>
      </c>
      <c r="F73" s="17">
        <f>[2]TP!K97</f>
        <v>0</v>
      </c>
      <c r="G73" s="17">
        <f>[2]BB!K97</f>
        <v>0</v>
      </c>
      <c r="H73" s="17">
        <f>[2]HTB!K97</f>
        <v>0</v>
      </c>
      <c r="I73" s="17">
        <f>[2]HTN!K97</f>
        <v>0</v>
      </c>
      <c r="J73" s="17">
        <f>[2]LG!K97</f>
        <v>0</v>
      </c>
      <c r="K73" s="17">
        <f>[2]HT!K97</f>
        <v>0</v>
      </c>
      <c r="L73" s="17">
        <f>[2]DL!K97</f>
        <v>0</v>
      </c>
      <c r="M73" s="17">
        <f>[2]TL!K97</f>
        <v>0</v>
      </c>
      <c r="N73" s="17">
        <f>[2]PQ!K97</f>
        <v>0</v>
      </c>
    </row>
    <row r="74" spans="1:20" ht="31.5" hidden="1" x14ac:dyDescent="0.2">
      <c r="A74" s="19" t="s">
        <v>76</v>
      </c>
      <c r="B74" s="17">
        <f t="shared" si="12"/>
        <v>5023</v>
      </c>
      <c r="C74" s="12">
        <v>0</v>
      </c>
      <c r="D74" s="17">
        <f t="shared" si="13"/>
        <v>5023</v>
      </c>
      <c r="E74" s="17">
        <f>[2]PT!K99</f>
        <v>0</v>
      </c>
      <c r="F74" s="17">
        <f>[2]TP!K99</f>
        <v>583</v>
      </c>
      <c r="G74" s="17">
        <f>[2]BB!K99</f>
        <v>912</v>
      </c>
      <c r="H74" s="17">
        <f>[2]HTB!K99</f>
        <v>872</v>
      </c>
      <c r="I74" s="17">
        <f>[2]HTN!K99</f>
        <v>656</v>
      </c>
      <c r="J74" s="17">
        <f>[2]LG!K99</f>
        <v>0</v>
      </c>
      <c r="K74" s="17">
        <f>[2]HT!K99</f>
        <v>448</v>
      </c>
      <c r="L74" s="17">
        <f>[2]DL!K99</f>
        <v>638</v>
      </c>
      <c r="M74" s="17">
        <f>[2]TL!K99</f>
        <v>740</v>
      </c>
      <c r="N74" s="17">
        <f>[2]PQ!K99</f>
        <v>174</v>
      </c>
    </row>
    <row r="75" spans="1:20" s="18" customFormat="1" ht="19.5" hidden="1" customHeight="1" x14ac:dyDescent="0.2">
      <c r="A75" s="19" t="s">
        <v>77</v>
      </c>
      <c r="B75" s="17">
        <f t="shared" si="9"/>
        <v>372</v>
      </c>
      <c r="C75" s="12">
        <v>0</v>
      </c>
      <c r="D75" s="17">
        <f t="shared" si="13"/>
        <v>372</v>
      </c>
      <c r="E75" s="17">
        <f>[2]PT!K100</f>
        <v>54</v>
      </c>
      <c r="F75" s="17">
        <f>[2]TP!K100</f>
        <v>33</v>
      </c>
      <c r="G75" s="17">
        <f>[2]BB!K100</f>
        <v>54</v>
      </c>
      <c r="H75" s="17">
        <f>[2]HTB!K100</f>
        <v>51</v>
      </c>
      <c r="I75" s="17">
        <f>[2]HTN!K100</f>
        <v>39</v>
      </c>
      <c r="J75" s="17">
        <f>[2]LG!K100</f>
        <v>27</v>
      </c>
      <c r="K75" s="17">
        <f>[2]HT!K100</f>
        <v>30</v>
      </c>
      <c r="L75" s="17">
        <f>[2]DL!K100</f>
        <v>36</v>
      </c>
      <c r="M75" s="17">
        <f>[2]TL!K100</f>
        <v>39</v>
      </c>
      <c r="N75" s="17">
        <f>[2]PQ!K100</f>
        <v>9</v>
      </c>
      <c r="O75" s="33"/>
      <c r="P75" s="33"/>
      <c r="Q75" s="33"/>
      <c r="R75" s="33"/>
      <c r="S75" s="33"/>
      <c r="T75" s="33"/>
    </row>
    <row r="76" spans="1:20" s="18" customFormat="1" ht="19.5" hidden="1" customHeight="1" x14ac:dyDescent="0.2">
      <c r="A76" s="19" t="s">
        <v>78</v>
      </c>
      <c r="B76" s="17">
        <f t="shared" si="9"/>
        <v>1240</v>
      </c>
      <c r="C76" s="17">
        <v>0</v>
      </c>
      <c r="D76" s="17">
        <f t="shared" si="13"/>
        <v>1240</v>
      </c>
      <c r="E76" s="17">
        <f>[2]PT!K102</f>
        <v>180</v>
      </c>
      <c r="F76" s="17">
        <f>[2]TP!K102</f>
        <v>110</v>
      </c>
      <c r="G76" s="17">
        <f>[2]BB!K102</f>
        <v>180</v>
      </c>
      <c r="H76" s="17">
        <f>[2]HTB!K102</f>
        <v>170</v>
      </c>
      <c r="I76" s="17">
        <f>[2]HTN!K102</f>
        <v>130</v>
      </c>
      <c r="J76" s="17">
        <f>[2]LG!K102</f>
        <v>90</v>
      </c>
      <c r="K76" s="17">
        <f>[2]HT!K102</f>
        <v>100</v>
      </c>
      <c r="L76" s="17">
        <f>[2]DL!K102</f>
        <v>120</v>
      </c>
      <c r="M76" s="17">
        <f>[2]TL!K102</f>
        <v>130</v>
      </c>
      <c r="N76" s="17">
        <f>[2]PQ!K102</f>
        <v>30</v>
      </c>
      <c r="O76" s="33"/>
      <c r="P76" s="33"/>
      <c r="Q76" s="33"/>
      <c r="R76" s="33"/>
      <c r="S76" s="33"/>
      <c r="T76" s="33"/>
    </row>
    <row r="77" spans="1:20" ht="19.5" customHeight="1" x14ac:dyDescent="0.2">
      <c r="A77" s="13" t="s">
        <v>79</v>
      </c>
      <c r="B77" s="12">
        <f t="shared" si="9"/>
        <v>92389</v>
      </c>
      <c r="C77" s="12">
        <f>[1]Chi!N83</f>
        <v>48923</v>
      </c>
      <c r="D77" s="12">
        <f t="shared" si="13"/>
        <v>43466</v>
      </c>
      <c r="E77" s="12">
        <f>[1]PTchi!E96</f>
        <v>6911</v>
      </c>
      <c r="F77" s="12">
        <f>[1]TPchi!E96</f>
        <v>3855</v>
      </c>
      <c r="G77" s="12">
        <f>[1]BBchi!E96</f>
        <v>5288</v>
      </c>
      <c r="H77" s="12">
        <f>[1]HTBchi!E96</f>
        <v>5263</v>
      </c>
      <c r="I77" s="12">
        <f>[1]HTNchi!E96</f>
        <v>4277</v>
      </c>
      <c r="J77" s="12">
        <f>[1]LGchi!E96</f>
        <v>3439</v>
      </c>
      <c r="K77" s="12">
        <f>[1]HTchi!E96</f>
        <v>3675</v>
      </c>
      <c r="L77" s="12">
        <f>[1]DLchi!E96</f>
        <v>4331</v>
      </c>
      <c r="M77" s="12">
        <f>[1]TLchi!E96</f>
        <v>4336</v>
      </c>
      <c r="N77" s="12">
        <f>[1]PQchi!E96</f>
        <v>2091</v>
      </c>
    </row>
    <row r="78" spans="1:20" ht="18" hidden="1" customHeight="1" x14ac:dyDescent="0.2">
      <c r="A78" s="16" t="s">
        <v>24</v>
      </c>
      <c r="B78" s="12"/>
      <c r="C78" s="12"/>
      <c r="D78" s="12"/>
      <c r="E78" s="12"/>
      <c r="F78" s="12"/>
      <c r="G78" s="12"/>
      <c r="H78" s="12"/>
      <c r="I78" s="12"/>
      <c r="J78" s="12"/>
      <c r="K78" s="12"/>
      <c r="L78" s="12"/>
      <c r="M78" s="12"/>
      <c r="N78" s="12"/>
    </row>
    <row r="79" spans="1:20" s="18" customFormat="1" ht="19.5" hidden="1" customHeight="1" x14ac:dyDescent="0.2">
      <c r="A79" s="19" t="s">
        <v>80</v>
      </c>
      <c r="B79" s="17">
        <f t="shared" si="9"/>
        <v>1030</v>
      </c>
      <c r="C79" s="17">
        <v>0</v>
      </c>
      <c r="D79" s="17">
        <f t="shared" ref="D79:D86" si="14">SUM(E79:N79)</f>
        <v>1030</v>
      </c>
      <c r="E79" s="17">
        <f>[2]PT!K105</f>
        <v>130</v>
      </c>
      <c r="F79" s="17">
        <f>[2]TP!K105</f>
        <v>100</v>
      </c>
      <c r="G79" s="17">
        <f>[2]BB!K105</f>
        <v>110</v>
      </c>
      <c r="H79" s="17">
        <f>[2]HTB!K105</f>
        <v>100</v>
      </c>
      <c r="I79" s="17">
        <f>[2]HTN!K105</f>
        <v>100</v>
      </c>
      <c r="J79" s="17">
        <f>[2]LG!K105</f>
        <v>100</v>
      </c>
      <c r="K79" s="17">
        <f>[2]HT!K105</f>
        <v>100</v>
      </c>
      <c r="L79" s="17">
        <f>[2]DL!K105</f>
        <v>100</v>
      </c>
      <c r="M79" s="17">
        <f>[2]TL!K105</f>
        <v>100</v>
      </c>
      <c r="N79" s="17">
        <f>[2]PQ!K105</f>
        <v>90</v>
      </c>
      <c r="O79" s="33"/>
      <c r="P79" s="33"/>
      <c r="Q79" s="33"/>
      <c r="R79" s="33"/>
      <c r="S79" s="33"/>
      <c r="T79" s="33"/>
    </row>
    <row r="80" spans="1:20" s="18" customFormat="1" ht="19.5" hidden="1" customHeight="1" x14ac:dyDescent="0.2">
      <c r="A80" s="19" t="s">
        <v>81</v>
      </c>
      <c r="B80" s="17">
        <f t="shared" si="9"/>
        <v>1905</v>
      </c>
      <c r="C80" s="17">
        <v>0</v>
      </c>
      <c r="D80" s="17">
        <f t="shared" si="14"/>
        <v>1905</v>
      </c>
      <c r="E80" s="17">
        <f>[2]PT!K106</f>
        <v>925</v>
      </c>
      <c r="F80" s="17">
        <f>[2]TP!K106</f>
        <v>110</v>
      </c>
      <c r="G80" s="17">
        <f>[2]BB!K106</f>
        <v>110</v>
      </c>
      <c r="H80" s="17">
        <f>[2]HTB!K106</f>
        <v>110</v>
      </c>
      <c r="I80" s="17">
        <f>[2]HTN!K106</f>
        <v>110</v>
      </c>
      <c r="J80" s="17">
        <f>[2]LG!K106</f>
        <v>110</v>
      </c>
      <c r="K80" s="17">
        <f>[2]HT!K106</f>
        <v>110</v>
      </c>
      <c r="L80" s="17">
        <f>[2]DL!K106</f>
        <v>110</v>
      </c>
      <c r="M80" s="17">
        <f>[2]TL!K106</f>
        <v>110</v>
      </c>
      <c r="N80" s="17">
        <f>[2]PQ!K106</f>
        <v>100</v>
      </c>
      <c r="O80" s="33"/>
      <c r="P80" s="33"/>
      <c r="Q80" s="33"/>
      <c r="R80" s="33"/>
      <c r="S80" s="33"/>
      <c r="T80" s="33"/>
    </row>
    <row r="81" spans="1:20" s="18" customFormat="1" ht="47.25" hidden="1" x14ac:dyDescent="0.2">
      <c r="A81" s="19" t="s">
        <v>82</v>
      </c>
      <c r="B81" s="17">
        <f t="shared" si="9"/>
        <v>33964</v>
      </c>
      <c r="C81" s="17">
        <v>0</v>
      </c>
      <c r="D81" s="17">
        <f t="shared" si="14"/>
        <v>33964</v>
      </c>
      <c r="E81" s="17">
        <f>[2]PT!K107</f>
        <v>4555</v>
      </c>
      <c r="F81" s="17">
        <f>[2]TP!K107</f>
        <v>3088</v>
      </c>
      <c r="G81" s="17">
        <f>[2]BB!K107</f>
        <v>4343</v>
      </c>
      <c r="H81" s="17">
        <f>[2]HTB!K107</f>
        <v>4238</v>
      </c>
      <c r="I81" s="17">
        <f>[2]HTN!K107</f>
        <v>3411</v>
      </c>
      <c r="J81" s="17">
        <f>[2]LG!K107</f>
        <v>2711</v>
      </c>
      <c r="K81" s="17">
        <f>[2]HT!K107</f>
        <v>2923</v>
      </c>
      <c r="L81" s="17">
        <f>[2]DL!K107</f>
        <v>3476</v>
      </c>
      <c r="M81" s="17">
        <f>[2]TL!K107</f>
        <v>3605</v>
      </c>
      <c r="N81" s="17">
        <f>[2]PQ!K107</f>
        <v>1614</v>
      </c>
      <c r="O81" s="33"/>
      <c r="P81" s="33"/>
      <c r="Q81" s="33"/>
      <c r="R81" s="33"/>
      <c r="S81" s="33"/>
      <c r="T81" s="33"/>
    </row>
    <row r="82" spans="1:20" s="18" customFormat="1" ht="19.5" hidden="1" customHeight="1" x14ac:dyDescent="0.2">
      <c r="A82" s="19" t="s">
        <v>83</v>
      </c>
      <c r="B82" s="17">
        <f>C82+D82</f>
        <v>690</v>
      </c>
      <c r="C82" s="17">
        <v>0</v>
      </c>
      <c r="D82" s="17">
        <f t="shared" si="14"/>
        <v>690</v>
      </c>
      <c r="E82" s="17">
        <f>[2]PT!K108</f>
        <v>89</v>
      </c>
      <c r="F82" s="17">
        <f>[2]TP!K108</f>
        <v>72</v>
      </c>
      <c r="G82" s="17">
        <f>[2]BB!K108</f>
        <v>72</v>
      </c>
      <c r="H82" s="17">
        <f>[2]HTB!K108</f>
        <v>72</v>
      </c>
      <c r="I82" s="17">
        <f>[2]HTN!K108</f>
        <v>72</v>
      </c>
      <c r="J82" s="17">
        <f>[2]LG!K108</f>
        <v>68</v>
      </c>
      <c r="K82" s="17">
        <f>[2]HT!K108</f>
        <v>72</v>
      </c>
      <c r="L82" s="17">
        <f>[2]DL!K108</f>
        <v>72</v>
      </c>
      <c r="M82" s="17">
        <f>[2]TL!K108</f>
        <v>72</v>
      </c>
      <c r="N82" s="17">
        <f>[2]PQ!K108</f>
        <v>29</v>
      </c>
      <c r="O82" s="33"/>
      <c r="P82" s="33"/>
      <c r="Q82" s="33"/>
      <c r="R82" s="33"/>
      <c r="S82" s="33"/>
      <c r="T82" s="33"/>
    </row>
    <row r="83" spans="1:20" s="18" customFormat="1" ht="19.5" hidden="1" customHeight="1" x14ac:dyDescent="0.2">
      <c r="A83" s="19" t="s">
        <v>84</v>
      </c>
      <c r="B83" s="17">
        <f>C83+D83</f>
        <v>2000</v>
      </c>
      <c r="C83" s="17">
        <v>0</v>
      </c>
      <c r="D83" s="17">
        <f t="shared" si="14"/>
        <v>2000</v>
      </c>
      <c r="E83" s="17">
        <f>[2]PT!K109</f>
        <v>200</v>
      </c>
      <c r="F83" s="17">
        <f>[2]TP!K109</f>
        <v>200</v>
      </c>
      <c r="G83" s="17">
        <f>[2]BB!K109</f>
        <v>200</v>
      </c>
      <c r="H83" s="17">
        <f>[2]HTB!K109</f>
        <v>200</v>
      </c>
      <c r="I83" s="17">
        <f>[2]HTN!K109</f>
        <v>200</v>
      </c>
      <c r="J83" s="17">
        <f>[2]LG!K109</f>
        <v>200</v>
      </c>
      <c r="K83" s="17">
        <f>[2]HT!K109</f>
        <v>200</v>
      </c>
      <c r="L83" s="17">
        <f>[2]DL!K109</f>
        <v>200</v>
      </c>
      <c r="M83" s="17">
        <f>[2]TL!K109</f>
        <v>200</v>
      </c>
      <c r="N83" s="17">
        <f>[2]PQ!K109</f>
        <v>200</v>
      </c>
      <c r="O83" s="33"/>
      <c r="P83" s="33"/>
      <c r="Q83" s="33"/>
      <c r="R83" s="33"/>
      <c r="S83" s="33"/>
      <c r="T83" s="33"/>
    </row>
    <row r="84" spans="1:20" s="18" customFormat="1" ht="31.5" hidden="1" x14ac:dyDescent="0.2">
      <c r="A84" s="19" t="s">
        <v>85</v>
      </c>
      <c r="B84" s="17">
        <f>C84+D84</f>
        <v>675</v>
      </c>
      <c r="C84" s="17">
        <v>0</v>
      </c>
      <c r="D84" s="17">
        <f>SUM(E84:N84)</f>
        <v>675</v>
      </c>
      <c r="E84" s="17">
        <f>[2]PT!K110</f>
        <v>450</v>
      </c>
      <c r="F84" s="17">
        <f>[2]TP!K110</f>
        <v>100</v>
      </c>
      <c r="G84" s="17">
        <f>[2]BB!K110</f>
        <v>0</v>
      </c>
      <c r="H84" s="17">
        <f>[2]HTB!K110</f>
        <v>39</v>
      </c>
      <c r="I84" s="17">
        <f>[2]HTN!K110</f>
        <v>0</v>
      </c>
      <c r="J84" s="17">
        <f>[2]LG!K110</f>
        <v>38</v>
      </c>
      <c r="K84" s="17">
        <f>[2]HT!K110</f>
        <v>29</v>
      </c>
      <c r="L84" s="17">
        <f>[2]DL!K110</f>
        <v>19</v>
      </c>
      <c r="M84" s="17">
        <f>[2]TL!K110</f>
        <v>0</v>
      </c>
      <c r="N84" s="17">
        <f>[2]PQ!K110</f>
        <v>0</v>
      </c>
      <c r="O84" s="33"/>
      <c r="P84" s="33"/>
      <c r="Q84" s="33"/>
      <c r="R84" s="33"/>
      <c r="S84" s="33"/>
      <c r="T84" s="33"/>
    </row>
    <row r="85" spans="1:20" s="18" customFormat="1" ht="18" hidden="1" customHeight="1" x14ac:dyDescent="0.2">
      <c r="A85" s="19" t="s">
        <v>86</v>
      </c>
      <c r="B85" s="17">
        <f>C85+D85</f>
        <v>0</v>
      </c>
      <c r="C85" s="17">
        <v>0</v>
      </c>
      <c r="D85" s="17">
        <f t="shared" si="14"/>
        <v>0</v>
      </c>
      <c r="E85" s="17">
        <v>0</v>
      </c>
      <c r="F85" s="17">
        <f>[2]TP!K111</f>
        <v>0</v>
      </c>
      <c r="G85" s="17">
        <f>[2]BB!K111</f>
        <v>0</v>
      </c>
      <c r="H85" s="17">
        <f>[2]HTB!K111</f>
        <v>0</v>
      </c>
      <c r="I85" s="17">
        <f>[2]HTN!K111</f>
        <v>0</v>
      </c>
      <c r="J85" s="17">
        <f>[2]LG!K111</f>
        <v>0</v>
      </c>
      <c r="K85" s="17">
        <f>[2]HT!K111</f>
        <v>0</v>
      </c>
      <c r="L85" s="17">
        <f>[2]DL!K111</f>
        <v>0</v>
      </c>
      <c r="M85" s="17">
        <f>[2]TL!K111</f>
        <v>0</v>
      </c>
      <c r="N85" s="17">
        <f>[2]PQ!K111</f>
        <v>0</v>
      </c>
      <c r="O85" s="33"/>
      <c r="P85" s="33"/>
      <c r="Q85" s="33"/>
      <c r="R85" s="33"/>
      <c r="S85" s="33"/>
      <c r="T85" s="33"/>
    </row>
    <row r="86" spans="1:20" ht="19.5" customHeight="1" x14ac:dyDescent="0.2">
      <c r="A86" s="23" t="s">
        <v>87</v>
      </c>
      <c r="B86" s="12">
        <f t="shared" si="9"/>
        <v>43560</v>
      </c>
      <c r="C86" s="12">
        <f>[1]Chi!N91</f>
        <v>20573</v>
      </c>
      <c r="D86" s="12">
        <f t="shared" si="14"/>
        <v>22987</v>
      </c>
      <c r="E86" s="12">
        <f>[1]PTchi!E104</f>
        <v>3187</v>
      </c>
      <c r="F86" s="12">
        <f>[1]TPchi!E104</f>
        <v>2070</v>
      </c>
      <c r="G86" s="12">
        <f>[1]BBchi!E104</f>
        <v>3168</v>
      </c>
      <c r="H86" s="12">
        <f>[1]HTBchi!E104</f>
        <v>3056</v>
      </c>
      <c r="I86" s="12">
        <f>[1]HTNchi!E104</f>
        <v>2399</v>
      </c>
      <c r="J86" s="12">
        <f>[1]LGchi!E104</f>
        <v>1758</v>
      </c>
      <c r="K86" s="12">
        <f>[1]HTchi!E104</f>
        <v>1899</v>
      </c>
      <c r="L86" s="12">
        <f>[1]DLchi!E104</f>
        <v>2233</v>
      </c>
      <c r="M86" s="12">
        <f>[1]TLchi!E104</f>
        <v>2423</v>
      </c>
      <c r="N86" s="12">
        <f>[1]PQchi!E104</f>
        <v>794</v>
      </c>
    </row>
    <row r="87" spans="1:20" ht="19.5" hidden="1" customHeight="1" x14ac:dyDescent="0.2">
      <c r="A87" s="16" t="s">
        <v>24</v>
      </c>
      <c r="B87" s="12"/>
      <c r="C87" s="12"/>
      <c r="D87" s="12"/>
      <c r="E87" s="12"/>
      <c r="F87" s="12"/>
      <c r="G87" s="12"/>
      <c r="H87" s="12"/>
      <c r="I87" s="12"/>
      <c r="J87" s="12"/>
      <c r="K87" s="12"/>
      <c r="L87" s="12"/>
      <c r="M87" s="12"/>
      <c r="N87" s="12"/>
    </row>
    <row r="88" spans="1:20" s="18" customFormat="1" ht="19.5" hidden="1" customHeight="1" x14ac:dyDescent="0.2">
      <c r="A88" s="19" t="s">
        <v>88</v>
      </c>
      <c r="B88" s="17">
        <f t="shared" si="9"/>
        <v>100</v>
      </c>
      <c r="C88" s="17">
        <v>0</v>
      </c>
      <c r="D88" s="17">
        <f t="shared" ref="D88:D103" si="15">SUM(E88:N88)</f>
        <v>100</v>
      </c>
      <c r="E88" s="17">
        <f>[2]PT!K115</f>
        <v>10</v>
      </c>
      <c r="F88" s="17">
        <f>[2]TP!K115</f>
        <v>10</v>
      </c>
      <c r="G88" s="17">
        <f>[2]BB!K115</f>
        <v>10</v>
      </c>
      <c r="H88" s="17">
        <f>[2]HTB!K115</f>
        <v>10</v>
      </c>
      <c r="I88" s="17">
        <f>[2]HTN!K115</f>
        <v>10</v>
      </c>
      <c r="J88" s="17">
        <f>[2]LG!K115</f>
        <v>10</v>
      </c>
      <c r="K88" s="17">
        <f>[2]HT!K115</f>
        <v>10</v>
      </c>
      <c r="L88" s="17">
        <f>[2]DL!K115</f>
        <v>10</v>
      </c>
      <c r="M88" s="17">
        <f>[2]TL!K115</f>
        <v>10</v>
      </c>
      <c r="N88" s="17">
        <f>[2]PQ!K115</f>
        <v>10</v>
      </c>
      <c r="O88" s="33"/>
      <c r="P88" s="33"/>
      <c r="Q88" s="33"/>
      <c r="R88" s="33"/>
      <c r="S88" s="33"/>
      <c r="T88" s="33"/>
    </row>
    <row r="89" spans="1:20" s="18" customFormat="1" ht="19.5" hidden="1" customHeight="1" x14ac:dyDescent="0.2">
      <c r="A89" s="19" t="s">
        <v>89</v>
      </c>
      <c r="B89" s="17">
        <f t="shared" si="9"/>
        <v>578</v>
      </c>
      <c r="C89" s="17">
        <v>0</v>
      </c>
      <c r="D89" s="17">
        <f t="shared" si="15"/>
        <v>578</v>
      </c>
      <c r="E89" s="17">
        <f>[2]PT!K116</f>
        <v>71</v>
      </c>
      <c r="F89" s="17">
        <f>[2]TP!K116</f>
        <v>59</v>
      </c>
      <c r="G89" s="17">
        <f>[2]BB!K116</f>
        <v>62</v>
      </c>
      <c r="H89" s="17">
        <f>[2]HTB!K116</f>
        <v>62</v>
      </c>
      <c r="I89" s="17">
        <f>[2]HTN!K116</f>
        <v>55</v>
      </c>
      <c r="J89" s="17">
        <f>[2]LG!K116</f>
        <v>59</v>
      </c>
      <c r="K89" s="17">
        <f>[2]HT!K116</f>
        <v>47</v>
      </c>
      <c r="L89" s="17">
        <f>[2]DL!K116</f>
        <v>62</v>
      </c>
      <c r="M89" s="17">
        <f>[2]TL!K116</f>
        <v>60</v>
      </c>
      <c r="N89" s="17">
        <f>[2]PQ!K116</f>
        <v>41</v>
      </c>
      <c r="O89" s="33"/>
      <c r="P89" s="33"/>
      <c r="Q89" s="33"/>
      <c r="R89" s="33"/>
      <c r="S89" s="33"/>
      <c r="T89" s="33"/>
    </row>
    <row r="90" spans="1:20" s="18" customFormat="1" ht="19.5" hidden="1" customHeight="1" x14ac:dyDescent="0.2">
      <c r="A90" s="19" t="s">
        <v>90</v>
      </c>
      <c r="B90" s="17">
        <f t="shared" si="9"/>
        <v>200</v>
      </c>
      <c r="C90" s="17">
        <v>0</v>
      </c>
      <c r="D90" s="17">
        <f t="shared" si="15"/>
        <v>200</v>
      </c>
      <c r="E90" s="17">
        <f>[2]PT!K117</f>
        <v>20</v>
      </c>
      <c r="F90" s="17">
        <f>[2]TP!K117</f>
        <v>20</v>
      </c>
      <c r="G90" s="17">
        <f>[2]BB!K117</f>
        <v>20</v>
      </c>
      <c r="H90" s="17">
        <f>[2]HTB!K117</f>
        <v>20</v>
      </c>
      <c r="I90" s="17">
        <f>[2]HTN!K117</f>
        <v>20</v>
      </c>
      <c r="J90" s="17">
        <f>[2]LG!K117</f>
        <v>20</v>
      </c>
      <c r="K90" s="17">
        <f>[2]HT!K117</f>
        <v>20</v>
      </c>
      <c r="L90" s="17">
        <f>[2]DL!K117</f>
        <v>20</v>
      </c>
      <c r="M90" s="17">
        <f>[2]TL!K117</f>
        <v>20</v>
      </c>
      <c r="N90" s="17">
        <f>[2]PQ!K117</f>
        <v>20</v>
      </c>
      <c r="O90" s="33"/>
      <c r="P90" s="33"/>
      <c r="Q90" s="33"/>
      <c r="R90" s="33"/>
      <c r="S90" s="33"/>
      <c r="T90" s="33"/>
    </row>
    <row r="91" spans="1:20" s="18" customFormat="1" ht="19.5" hidden="1" customHeight="1" x14ac:dyDescent="0.2">
      <c r="A91" s="19" t="s">
        <v>91</v>
      </c>
      <c r="B91" s="17">
        <f t="shared" si="9"/>
        <v>1120</v>
      </c>
      <c r="C91" s="17">
        <v>0</v>
      </c>
      <c r="D91" s="17">
        <f t="shared" si="15"/>
        <v>1120</v>
      </c>
      <c r="E91" s="17">
        <f>[2]PT!K120</f>
        <v>140</v>
      </c>
      <c r="F91" s="17">
        <f>[2]TP!K120</f>
        <v>105</v>
      </c>
      <c r="G91" s="17">
        <f>[2]BB!K120</f>
        <v>140</v>
      </c>
      <c r="H91" s="17">
        <f>[2]HTB!K120</f>
        <v>135</v>
      </c>
      <c r="I91" s="17">
        <f>[2]HTN!K120</f>
        <v>115</v>
      </c>
      <c r="J91" s="17">
        <f>[2]LG!K120</f>
        <v>95</v>
      </c>
      <c r="K91" s="17">
        <f>[2]HT!K120</f>
        <v>100</v>
      </c>
      <c r="L91" s="17">
        <f>[2]DL!K120</f>
        <v>110</v>
      </c>
      <c r="M91" s="17">
        <f>[2]TL!K120</f>
        <v>115</v>
      </c>
      <c r="N91" s="17">
        <f>[2]PQ!K120</f>
        <v>65</v>
      </c>
      <c r="O91" s="33"/>
      <c r="P91" s="33"/>
      <c r="Q91" s="33"/>
      <c r="R91" s="33"/>
      <c r="S91" s="33"/>
      <c r="T91" s="33"/>
    </row>
    <row r="92" spans="1:20" s="18" customFormat="1" ht="39" hidden="1" customHeight="1" x14ac:dyDescent="0.2">
      <c r="A92" s="19" t="s">
        <v>92</v>
      </c>
      <c r="B92" s="17">
        <f t="shared" si="9"/>
        <v>280</v>
      </c>
      <c r="C92" s="17">
        <v>0</v>
      </c>
      <c r="D92" s="17">
        <f t="shared" si="15"/>
        <v>280</v>
      </c>
      <c r="E92" s="17">
        <f>[2]PT!K121</f>
        <v>0</v>
      </c>
      <c r="F92" s="17">
        <f>[2]TP!K121</f>
        <v>0</v>
      </c>
      <c r="G92" s="17">
        <f>[2]BB!K121</f>
        <v>60</v>
      </c>
      <c r="H92" s="17">
        <f>[2]HTB!K121</f>
        <v>90</v>
      </c>
      <c r="I92" s="17">
        <f>[2]HTN!K121</f>
        <v>20</v>
      </c>
      <c r="J92" s="17">
        <f>[2]LG!K121</f>
        <v>0</v>
      </c>
      <c r="K92" s="17">
        <f>[2]HT!K121</f>
        <v>70</v>
      </c>
      <c r="L92" s="17">
        <f>[2]DL!K121</f>
        <v>0</v>
      </c>
      <c r="M92" s="17">
        <f>[2]TL!K121</f>
        <v>40</v>
      </c>
      <c r="N92" s="17">
        <f>[2]PQ!K121</f>
        <v>0</v>
      </c>
      <c r="O92" s="33"/>
      <c r="P92" s="33"/>
      <c r="Q92" s="33"/>
      <c r="R92" s="33"/>
      <c r="S92" s="33"/>
      <c r="T92" s="33"/>
    </row>
    <row r="93" spans="1:20" s="18" customFormat="1" ht="19.5" hidden="1" customHeight="1" x14ac:dyDescent="0.2">
      <c r="A93" s="19" t="s">
        <v>93</v>
      </c>
      <c r="B93" s="17">
        <f>C93+D93</f>
        <v>785</v>
      </c>
      <c r="C93" s="17">
        <v>0</v>
      </c>
      <c r="D93" s="17">
        <f t="shared" si="15"/>
        <v>785</v>
      </c>
      <c r="E93" s="17">
        <f>[2]PT!K122</f>
        <v>118</v>
      </c>
      <c r="F93" s="17">
        <f>[2]TP!K122</f>
        <v>70</v>
      </c>
      <c r="G93" s="17">
        <f>[2]BB!K122</f>
        <v>108</v>
      </c>
      <c r="H93" s="17">
        <f>[2]HTB!K122</f>
        <v>107</v>
      </c>
      <c r="I93" s="17">
        <f>[2]HTN!K122</f>
        <v>81</v>
      </c>
      <c r="J93" s="17">
        <f>[2]LG!K122</f>
        <v>60</v>
      </c>
      <c r="K93" s="17">
        <f>[2]HT!K122</f>
        <v>62</v>
      </c>
      <c r="L93" s="17">
        <f>[2]DL!K122</f>
        <v>79</v>
      </c>
      <c r="M93" s="17">
        <f>[2]TL!K122</f>
        <v>80</v>
      </c>
      <c r="N93" s="17">
        <f>[2]PQ!K122</f>
        <v>20</v>
      </c>
      <c r="O93" s="33"/>
      <c r="P93" s="33"/>
      <c r="Q93" s="33"/>
      <c r="R93" s="33"/>
      <c r="S93" s="33"/>
      <c r="T93" s="33"/>
    </row>
    <row r="94" spans="1:20" s="18" customFormat="1" ht="19.5" hidden="1" customHeight="1" x14ac:dyDescent="0.2">
      <c r="A94" s="19" t="s">
        <v>94</v>
      </c>
      <c r="B94" s="17">
        <f t="shared" si="9"/>
        <v>620</v>
      </c>
      <c r="C94" s="17">
        <v>0</v>
      </c>
      <c r="D94" s="17">
        <f t="shared" si="15"/>
        <v>620</v>
      </c>
      <c r="E94" s="17">
        <f>[2]PT!K123</f>
        <v>90</v>
      </c>
      <c r="F94" s="17">
        <f>[2]TP!K123</f>
        <v>55</v>
      </c>
      <c r="G94" s="17">
        <f>[2]BB!K123</f>
        <v>90</v>
      </c>
      <c r="H94" s="17">
        <f>[2]HTB!K123</f>
        <v>85</v>
      </c>
      <c r="I94" s="17">
        <f>[2]HTN!K123</f>
        <v>65</v>
      </c>
      <c r="J94" s="17">
        <f>[2]LG!K123</f>
        <v>45</v>
      </c>
      <c r="K94" s="17">
        <f>[2]HT!K123</f>
        <v>50</v>
      </c>
      <c r="L94" s="17">
        <f>[2]DL!K123</f>
        <v>60</v>
      </c>
      <c r="M94" s="17">
        <f>[2]TL!K123</f>
        <v>65</v>
      </c>
      <c r="N94" s="17">
        <f>[2]PQ!K123</f>
        <v>15</v>
      </c>
      <c r="O94" s="33"/>
      <c r="P94" s="33"/>
      <c r="Q94" s="33"/>
      <c r="R94" s="33"/>
      <c r="S94" s="33"/>
      <c r="T94" s="33"/>
    </row>
    <row r="95" spans="1:20" s="18" customFormat="1" ht="19.5" hidden="1" customHeight="1" x14ac:dyDescent="0.2">
      <c r="A95" s="19" t="s">
        <v>95</v>
      </c>
      <c r="B95" s="17">
        <f t="shared" si="9"/>
        <v>15624</v>
      </c>
      <c r="C95" s="17">
        <v>0</v>
      </c>
      <c r="D95" s="17">
        <f t="shared" si="15"/>
        <v>15624</v>
      </c>
      <c r="E95" s="17">
        <f>[2]PT!K124</f>
        <v>2268</v>
      </c>
      <c r="F95" s="17">
        <f>[2]TP!K124</f>
        <v>1386</v>
      </c>
      <c r="G95" s="17">
        <f>[2]BB!K124</f>
        <v>2268</v>
      </c>
      <c r="H95" s="17">
        <f>[2]HTB!K124</f>
        <v>2142</v>
      </c>
      <c r="I95" s="17">
        <f>[2]HTN!K124</f>
        <v>1638</v>
      </c>
      <c r="J95" s="17">
        <f>[2]LG!K124</f>
        <v>1134</v>
      </c>
      <c r="K95" s="17">
        <f>[2]HT!K124</f>
        <v>1260</v>
      </c>
      <c r="L95" s="17">
        <f>[2]DL!K124</f>
        <v>1512</v>
      </c>
      <c r="M95" s="17">
        <f>[2]TL!K124</f>
        <v>1638</v>
      </c>
      <c r="N95" s="17">
        <f>[2]PQ!K124</f>
        <v>378</v>
      </c>
      <c r="O95" s="33"/>
      <c r="P95" s="33"/>
      <c r="Q95" s="33"/>
      <c r="R95" s="33"/>
      <c r="S95" s="33"/>
      <c r="T95" s="33"/>
    </row>
    <row r="96" spans="1:20" ht="19.5" customHeight="1" x14ac:dyDescent="0.2">
      <c r="A96" s="13" t="s">
        <v>96</v>
      </c>
      <c r="B96" s="12">
        <f t="shared" si="9"/>
        <v>308396</v>
      </c>
      <c r="C96" s="12">
        <f>C97+C98+C99</f>
        <v>194300</v>
      </c>
      <c r="D96" s="12">
        <f t="shared" si="15"/>
        <v>114096</v>
      </c>
      <c r="E96" s="12">
        <f t="shared" ref="E96:N96" si="16">E97+E98+E99</f>
        <v>20872</v>
      </c>
      <c r="F96" s="12">
        <f t="shared" si="16"/>
        <v>11371</v>
      </c>
      <c r="G96" s="12">
        <f t="shared" si="16"/>
        <v>11665</v>
      </c>
      <c r="H96" s="12">
        <f t="shared" si="16"/>
        <v>12121</v>
      </c>
      <c r="I96" s="12">
        <f t="shared" si="16"/>
        <v>9736</v>
      </c>
      <c r="J96" s="12">
        <f t="shared" si="16"/>
        <v>11866</v>
      </c>
      <c r="K96" s="12">
        <f t="shared" si="16"/>
        <v>8909</v>
      </c>
      <c r="L96" s="12">
        <f t="shared" si="16"/>
        <v>11871</v>
      </c>
      <c r="M96" s="12">
        <f t="shared" si="16"/>
        <v>11097</v>
      </c>
      <c r="N96" s="12">
        <f t="shared" si="16"/>
        <v>4588</v>
      </c>
    </row>
    <row r="97" spans="1:20" ht="19.5" customHeight="1" x14ac:dyDescent="0.2">
      <c r="A97" s="13" t="s">
        <v>97</v>
      </c>
      <c r="B97" s="12">
        <f t="shared" si="9"/>
        <v>178217</v>
      </c>
      <c r="C97" s="12">
        <f>[1]Chi!N103</f>
        <v>107000</v>
      </c>
      <c r="D97" s="12">
        <f t="shared" si="15"/>
        <v>71217</v>
      </c>
      <c r="E97" s="12">
        <f>[1]PTchi!E117</f>
        <v>10147</v>
      </c>
      <c r="F97" s="12">
        <f>[1]TPchi!E117</f>
        <v>6579</v>
      </c>
      <c r="G97" s="12">
        <f>[1]BBchi!E117</f>
        <v>8151</v>
      </c>
      <c r="H97" s="12">
        <f>[1]HTBchi!E117</f>
        <v>8612</v>
      </c>
      <c r="I97" s="12">
        <f>[1]HTNchi!E117</f>
        <v>6557</v>
      </c>
      <c r="J97" s="12">
        <f>[1]LGchi!E117</f>
        <v>6791</v>
      </c>
      <c r="K97" s="12">
        <f>[1]HTchi!E117</f>
        <v>5894</v>
      </c>
      <c r="L97" s="12">
        <f>[1]DLchi!E117</f>
        <v>7364</v>
      </c>
      <c r="M97" s="12">
        <f>[1]TLchi!E117</f>
        <v>7611</v>
      </c>
      <c r="N97" s="12">
        <f>[1]PQchi!E117</f>
        <v>3511</v>
      </c>
    </row>
    <row r="98" spans="1:20" ht="19.5" customHeight="1" x14ac:dyDescent="0.2">
      <c r="A98" s="13" t="s">
        <v>98</v>
      </c>
      <c r="B98" s="12">
        <f t="shared" si="9"/>
        <v>103179</v>
      </c>
      <c r="C98" s="12">
        <f>[1]Chi!N109</f>
        <v>60300</v>
      </c>
      <c r="D98" s="12">
        <f>SUM(E98:N98)</f>
        <v>42879</v>
      </c>
      <c r="E98" s="12">
        <f>[1]PTchi!E123</f>
        <v>10725</v>
      </c>
      <c r="F98" s="12">
        <f>[1]TPchi!E123</f>
        <v>4792</v>
      </c>
      <c r="G98" s="12">
        <f>[1]BBchi!E123</f>
        <v>3514</v>
      </c>
      <c r="H98" s="12">
        <f>[1]HTBchi!E123</f>
        <v>3509</v>
      </c>
      <c r="I98" s="12">
        <f>[1]HTNchi!E123</f>
        <v>3179</v>
      </c>
      <c r="J98" s="12">
        <f>[1]LGchi!E123</f>
        <v>5075</v>
      </c>
      <c r="K98" s="12">
        <f>[1]HTchi!E123</f>
        <v>3015</v>
      </c>
      <c r="L98" s="12">
        <f>[1]DLchi!E123</f>
        <v>4507</v>
      </c>
      <c r="M98" s="12">
        <f>[1]TLchi!E123</f>
        <v>3486</v>
      </c>
      <c r="N98" s="12">
        <f>[1]PQchi!E123</f>
        <v>1077</v>
      </c>
    </row>
    <row r="99" spans="1:20" ht="19.5" customHeight="1" x14ac:dyDescent="0.2">
      <c r="A99" s="13" t="s">
        <v>99</v>
      </c>
      <c r="B99" s="12">
        <f t="shared" si="9"/>
        <v>27000</v>
      </c>
      <c r="C99" s="12">
        <f>[1]Chi!N110</f>
        <v>27000</v>
      </c>
      <c r="D99" s="12">
        <f t="shared" si="15"/>
        <v>0</v>
      </c>
      <c r="E99" s="12">
        <v>0</v>
      </c>
      <c r="F99" s="12">
        <v>0</v>
      </c>
      <c r="G99" s="12">
        <v>0</v>
      </c>
      <c r="H99" s="12">
        <v>0</v>
      </c>
      <c r="I99" s="12">
        <v>0</v>
      </c>
      <c r="J99" s="12">
        <v>0</v>
      </c>
      <c r="K99" s="12">
        <v>0</v>
      </c>
      <c r="L99" s="12">
        <v>0</v>
      </c>
      <c r="M99" s="12">
        <v>0</v>
      </c>
      <c r="N99" s="12">
        <v>0</v>
      </c>
    </row>
    <row r="100" spans="1:20" ht="19.5" customHeight="1" x14ac:dyDescent="0.2">
      <c r="A100" s="13" t="s">
        <v>100</v>
      </c>
      <c r="B100" s="12">
        <f t="shared" si="9"/>
        <v>162176</v>
      </c>
      <c r="C100" s="12">
        <f>SUM(C102:C102)</f>
        <v>119594</v>
      </c>
      <c r="D100" s="12">
        <f>SUM(E100:N100)</f>
        <v>42582</v>
      </c>
      <c r="E100" s="12">
        <f t="shared" ref="E100:N100" si="17">SUM(E102:E102)</f>
        <v>5282</v>
      </c>
      <c r="F100" s="12">
        <f t="shared" si="17"/>
        <v>4305</v>
      </c>
      <c r="G100" s="12">
        <f t="shared" si="17"/>
        <v>5088</v>
      </c>
      <c r="H100" s="12">
        <f t="shared" si="17"/>
        <v>4541</v>
      </c>
      <c r="I100" s="12">
        <f t="shared" si="17"/>
        <v>4266</v>
      </c>
      <c r="J100" s="12">
        <f t="shared" si="17"/>
        <v>3776</v>
      </c>
      <c r="K100" s="12">
        <f t="shared" si="17"/>
        <v>3971</v>
      </c>
      <c r="L100" s="12">
        <f t="shared" si="17"/>
        <v>4238</v>
      </c>
      <c r="M100" s="12">
        <f t="shared" si="17"/>
        <v>4276</v>
      </c>
      <c r="N100" s="12">
        <f t="shared" si="17"/>
        <v>2839</v>
      </c>
    </row>
    <row r="101" spans="1:20" ht="19.5" customHeight="1" x14ac:dyDescent="0.2">
      <c r="A101" s="16" t="s">
        <v>62</v>
      </c>
      <c r="B101" s="12"/>
      <c r="C101" s="12"/>
      <c r="D101" s="12"/>
      <c r="E101" s="12"/>
      <c r="F101" s="12"/>
      <c r="G101" s="12"/>
      <c r="H101" s="12"/>
      <c r="I101" s="12"/>
      <c r="J101" s="12"/>
      <c r="K101" s="12"/>
      <c r="L101" s="12"/>
      <c r="M101" s="12"/>
      <c r="N101" s="12"/>
    </row>
    <row r="102" spans="1:20" s="18" customFormat="1" ht="63" x14ac:dyDescent="0.2">
      <c r="A102" s="19" t="s">
        <v>101</v>
      </c>
      <c r="B102" s="17">
        <f>C102+D102</f>
        <v>162176</v>
      </c>
      <c r="C102" s="17">
        <f>[1]Chi!N113+[1]Chi!N114+[1]Chi!N115</f>
        <v>119594</v>
      </c>
      <c r="D102" s="17">
        <f>SUM(E102:N102)</f>
        <v>42582</v>
      </c>
      <c r="E102" s="17">
        <f>[1]PTchi!E124</f>
        <v>5282</v>
      </c>
      <c r="F102" s="17">
        <f>[1]TPchi!E124</f>
        <v>4305</v>
      </c>
      <c r="G102" s="17">
        <f>[1]BBchi!E124</f>
        <v>5088</v>
      </c>
      <c r="H102" s="17">
        <f>[1]HTBchi!E124</f>
        <v>4541</v>
      </c>
      <c r="I102" s="17">
        <f>[1]HTNchi!E124</f>
        <v>4266</v>
      </c>
      <c r="J102" s="17">
        <f>[1]LGchi!E124</f>
        <v>3776</v>
      </c>
      <c r="K102" s="17">
        <f>[1]HTchi!E124</f>
        <v>3971</v>
      </c>
      <c r="L102" s="17">
        <f>[1]DLchi!E124</f>
        <v>4238</v>
      </c>
      <c r="M102" s="17">
        <f>[1]TLchi!E124</f>
        <v>4276</v>
      </c>
      <c r="N102" s="17">
        <f>[1]PQchi!E124</f>
        <v>2839</v>
      </c>
      <c r="O102" s="33"/>
      <c r="P102" s="33"/>
      <c r="Q102" s="33"/>
      <c r="R102" s="33"/>
      <c r="S102" s="33"/>
      <c r="T102" s="33"/>
    </row>
    <row r="103" spans="1:20" ht="19.5" customHeight="1" x14ac:dyDescent="0.2">
      <c r="A103" s="13" t="s">
        <v>102</v>
      </c>
      <c r="B103" s="12">
        <f>C103+D103</f>
        <v>8900</v>
      </c>
      <c r="C103" s="12">
        <f>[1]Chi!N119</f>
        <v>0</v>
      </c>
      <c r="D103" s="12">
        <f t="shared" si="15"/>
        <v>8900</v>
      </c>
      <c r="E103" s="12">
        <f>[1]PTchi!E133</f>
        <v>1000</v>
      </c>
      <c r="F103" s="12">
        <f>[1]TPchi!E133</f>
        <v>700</v>
      </c>
      <c r="G103" s="12">
        <f>[1]BBchi!E133</f>
        <v>800</v>
      </c>
      <c r="H103" s="12">
        <f>[1]HTBchi!E133</f>
        <v>1000</v>
      </c>
      <c r="I103" s="12">
        <f>[1]HTNchi!E133</f>
        <v>1000</v>
      </c>
      <c r="J103" s="12">
        <f>[1]LGchi!E133</f>
        <v>1200</v>
      </c>
      <c r="K103" s="12">
        <f>[1]HTchi!E133</f>
        <v>800</v>
      </c>
      <c r="L103" s="12">
        <f>[1]DLchi!E133</f>
        <v>800</v>
      </c>
      <c r="M103" s="12">
        <f>[1]TLchi!E133</f>
        <v>900</v>
      </c>
      <c r="N103" s="12">
        <f>[1]PQchi!E133</f>
        <v>700</v>
      </c>
    </row>
    <row r="104" spans="1:20" ht="19.5" customHeight="1" x14ac:dyDescent="0.2">
      <c r="A104" s="16" t="s">
        <v>62</v>
      </c>
      <c r="B104" s="17"/>
      <c r="C104" s="17"/>
      <c r="D104" s="17"/>
      <c r="E104" s="17"/>
      <c r="F104" s="17"/>
      <c r="G104" s="17"/>
      <c r="H104" s="17"/>
      <c r="I104" s="17"/>
      <c r="J104" s="17"/>
      <c r="K104" s="17"/>
      <c r="L104" s="17"/>
      <c r="M104" s="17"/>
      <c r="N104" s="17"/>
    </row>
    <row r="105" spans="1:20" ht="31.5" x14ac:dyDescent="0.2">
      <c r="A105" s="19" t="s">
        <v>103</v>
      </c>
      <c r="B105" s="17">
        <f>C105+D105</f>
        <v>2000</v>
      </c>
      <c r="C105" s="12">
        <v>0</v>
      </c>
      <c r="D105" s="17">
        <f>SUM(E105:N105)</f>
        <v>2000</v>
      </c>
      <c r="E105" s="17">
        <f>[1]PTchi!E135</f>
        <v>250</v>
      </c>
      <c r="F105" s="17">
        <f>[1]TPchi!E135</f>
        <v>200</v>
      </c>
      <c r="G105" s="17">
        <f>[1]BBchi!E135</f>
        <v>200</v>
      </c>
      <c r="H105" s="17">
        <f>[1]HTBchi!E135</f>
        <v>250</v>
      </c>
      <c r="I105" s="17">
        <f>[1]HTNchi!E135</f>
        <v>200</v>
      </c>
      <c r="J105" s="17">
        <f>[1]LGchi!E135</f>
        <v>200</v>
      </c>
      <c r="K105" s="17">
        <f>[1]HTchi!E135</f>
        <v>200</v>
      </c>
      <c r="L105" s="17">
        <f>[1]DLchi!E135</f>
        <v>200</v>
      </c>
      <c r="M105" s="17">
        <f>[1]TLchi!E135</f>
        <v>200</v>
      </c>
      <c r="N105" s="17">
        <f>[1]PQchi!E135</f>
        <v>100</v>
      </c>
    </row>
    <row r="106" spans="1:20" ht="18" hidden="1" customHeight="1" x14ac:dyDescent="0.2">
      <c r="A106" s="7" t="s">
        <v>104</v>
      </c>
      <c r="B106" s="10">
        <f t="shared" si="9"/>
        <v>0</v>
      </c>
      <c r="C106" s="10">
        <f>[1]Chi!N120</f>
        <v>0</v>
      </c>
      <c r="D106" s="10">
        <f>SUM(E106:N106)</f>
        <v>0</v>
      </c>
      <c r="E106" s="10">
        <v>0</v>
      </c>
      <c r="F106" s="10">
        <v>0</v>
      </c>
      <c r="G106" s="10">
        <v>0</v>
      </c>
      <c r="H106" s="10">
        <v>0</v>
      </c>
      <c r="I106" s="10">
        <v>0</v>
      </c>
      <c r="J106" s="10">
        <v>0</v>
      </c>
      <c r="K106" s="10">
        <v>0</v>
      </c>
      <c r="L106" s="10">
        <v>0</v>
      </c>
      <c r="M106" s="10">
        <v>0</v>
      </c>
      <c r="N106" s="10">
        <v>0</v>
      </c>
    </row>
    <row r="107" spans="1:20" ht="18" customHeight="1" x14ac:dyDescent="0.2">
      <c r="A107" s="7" t="s">
        <v>105</v>
      </c>
      <c r="B107" s="10">
        <f t="shared" si="9"/>
        <v>1000</v>
      </c>
      <c r="C107" s="10">
        <f>[1]Chi!N121</f>
        <v>1000</v>
      </c>
      <c r="D107" s="10">
        <f>SUM(E107:N107)</f>
        <v>0</v>
      </c>
      <c r="E107" s="10">
        <v>0</v>
      </c>
      <c r="F107" s="10">
        <v>0</v>
      </c>
      <c r="G107" s="10">
        <v>0</v>
      </c>
      <c r="H107" s="10">
        <v>0</v>
      </c>
      <c r="I107" s="10">
        <v>0</v>
      </c>
      <c r="J107" s="10">
        <v>0</v>
      </c>
      <c r="K107" s="10">
        <v>0</v>
      </c>
      <c r="L107" s="10">
        <v>0</v>
      </c>
      <c r="M107" s="10">
        <v>0</v>
      </c>
      <c r="N107" s="10">
        <v>0</v>
      </c>
    </row>
    <row r="108" spans="1:20" s="9" customFormat="1" ht="18" customHeight="1" x14ac:dyDescent="0.2">
      <c r="A108" s="7" t="s">
        <v>106</v>
      </c>
      <c r="B108" s="10">
        <f t="shared" si="9"/>
        <v>209926</v>
      </c>
      <c r="C108" s="10">
        <f>[1]Chi!N122</f>
        <v>110099</v>
      </c>
      <c r="D108" s="10">
        <f>SUM(E108:N108)</f>
        <v>99827</v>
      </c>
      <c r="E108" s="10">
        <f>[1]PTchi!E136</f>
        <v>16065</v>
      </c>
      <c r="F108" s="10">
        <f>[1]TPchi!E136</f>
        <v>10255</v>
      </c>
      <c r="G108" s="10">
        <f>[1]BBchi!E136</f>
        <v>11578</v>
      </c>
      <c r="H108" s="10">
        <f>[1]HTBchi!E136</f>
        <v>13666</v>
      </c>
      <c r="I108" s="10">
        <f>[1]HTNchi!E136</f>
        <v>8180</v>
      </c>
      <c r="J108" s="10">
        <f>[1]LGchi!E136</f>
        <v>9007</v>
      </c>
      <c r="K108" s="10">
        <f>[1]HTchi!E136</f>
        <v>6346</v>
      </c>
      <c r="L108" s="10">
        <f>[1]DLchi!E136</f>
        <v>10197</v>
      </c>
      <c r="M108" s="10">
        <f>[1]TLchi!E136</f>
        <v>10644</v>
      </c>
      <c r="N108" s="10">
        <f>[1]PQchi!E136</f>
        <v>3889</v>
      </c>
      <c r="O108" s="31"/>
      <c r="P108" s="31"/>
      <c r="Q108" s="31"/>
      <c r="R108" s="31"/>
      <c r="S108" s="31"/>
      <c r="T108" s="31"/>
    </row>
    <row r="109" spans="1:20" s="9" customFormat="1" ht="18" hidden="1" customHeight="1" x14ac:dyDescent="0.2">
      <c r="A109" s="7" t="s">
        <v>107</v>
      </c>
      <c r="B109" s="10">
        <f t="shared" si="9"/>
        <v>0</v>
      </c>
      <c r="C109" s="10">
        <v>0</v>
      </c>
      <c r="D109" s="10">
        <f>SUM(E109:N109)</f>
        <v>0</v>
      </c>
      <c r="E109" s="10">
        <f>[1]PTchi!E137</f>
        <v>0</v>
      </c>
      <c r="F109" s="10">
        <f>[1]TPchi!E137</f>
        <v>0</v>
      </c>
      <c r="G109" s="10">
        <f>[1]BBchi!E137</f>
        <v>0</v>
      </c>
      <c r="H109" s="10">
        <f>[1]HTBchi!E137</f>
        <v>0</v>
      </c>
      <c r="I109" s="10">
        <f>[1]HTNchi!E137</f>
        <v>0</v>
      </c>
      <c r="J109" s="10">
        <f>[1]LGchi!E137</f>
        <v>0</v>
      </c>
      <c r="K109" s="10">
        <f>[1]HTchi!E137</f>
        <v>0</v>
      </c>
      <c r="L109" s="10">
        <f>[1]DLchi!E137</f>
        <v>0</v>
      </c>
      <c r="M109" s="10">
        <f>[1]TLchi!E137</f>
        <v>0</v>
      </c>
      <c r="N109" s="10">
        <f>[1]PQchi!E137</f>
        <v>0</v>
      </c>
      <c r="O109" s="31"/>
      <c r="P109" s="31"/>
      <c r="Q109" s="31"/>
      <c r="R109" s="31"/>
      <c r="S109" s="31"/>
      <c r="T109" s="31"/>
    </row>
    <row r="110" spans="1:20" s="9" customFormat="1" ht="31.5" x14ac:dyDescent="0.2">
      <c r="A110" s="7" t="s">
        <v>108</v>
      </c>
      <c r="B110" s="10">
        <f>C110+D110</f>
        <v>2094576</v>
      </c>
      <c r="C110" s="10">
        <f>C111+C115</f>
        <v>2094576</v>
      </c>
      <c r="D110" s="10">
        <f t="shared" ref="D110:N110" si="18">D111+D115</f>
        <v>0</v>
      </c>
      <c r="E110" s="10">
        <f t="shared" si="18"/>
        <v>0</v>
      </c>
      <c r="F110" s="10">
        <f t="shared" si="18"/>
        <v>0</v>
      </c>
      <c r="G110" s="10">
        <f t="shared" si="18"/>
        <v>0</v>
      </c>
      <c r="H110" s="10">
        <f t="shared" si="18"/>
        <v>0</v>
      </c>
      <c r="I110" s="10">
        <f t="shared" si="18"/>
        <v>0</v>
      </c>
      <c r="J110" s="10">
        <f t="shared" si="18"/>
        <v>0</v>
      </c>
      <c r="K110" s="10">
        <f t="shared" si="18"/>
        <v>0</v>
      </c>
      <c r="L110" s="10">
        <f t="shared" si="18"/>
        <v>0</v>
      </c>
      <c r="M110" s="10">
        <f t="shared" si="18"/>
        <v>0</v>
      </c>
      <c r="N110" s="10">
        <f t="shared" si="18"/>
        <v>0</v>
      </c>
      <c r="O110" s="31"/>
      <c r="P110" s="31"/>
      <c r="Q110" s="31"/>
      <c r="R110" s="31"/>
      <c r="S110" s="31"/>
      <c r="T110" s="31"/>
    </row>
    <row r="111" spans="1:20" s="9" customFormat="1" ht="15.95" customHeight="1" x14ac:dyDescent="0.2">
      <c r="A111" s="7" t="s">
        <v>109</v>
      </c>
      <c r="B111" s="10">
        <f t="shared" si="9"/>
        <v>365611</v>
      </c>
      <c r="C111" s="10">
        <f>SUM(C112:C114)</f>
        <v>365611</v>
      </c>
      <c r="D111" s="10">
        <f t="shared" ref="D111:N111" si="19">SUM(D112:D113)</f>
        <v>0</v>
      </c>
      <c r="E111" s="10">
        <f t="shared" si="19"/>
        <v>0</v>
      </c>
      <c r="F111" s="10">
        <f t="shared" si="19"/>
        <v>0</v>
      </c>
      <c r="G111" s="10">
        <f t="shared" si="19"/>
        <v>0</v>
      </c>
      <c r="H111" s="10">
        <f t="shared" si="19"/>
        <v>0</v>
      </c>
      <c r="I111" s="10">
        <f t="shared" si="19"/>
        <v>0</v>
      </c>
      <c r="J111" s="10">
        <f t="shared" si="19"/>
        <v>0</v>
      </c>
      <c r="K111" s="10">
        <f t="shared" si="19"/>
        <v>0</v>
      </c>
      <c r="L111" s="10">
        <f t="shared" si="19"/>
        <v>0</v>
      </c>
      <c r="M111" s="10">
        <f t="shared" si="19"/>
        <v>0</v>
      </c>
      <c r="N111" s="10">
        <f t="shared" si="19"/>
        <v>0</v>
      </c>
      <c r="O111" s="31"/>
      <c r="P111" s="31"/>
      <c r="Q111" s="31"/>
      <c r="R111" s="31"/>
      <c r="S111" s="31"/>
      <c r="T111" s="31"/>
    </row>
    <row r="112" spans="1:20" s="9" customFormat="1" ht="24" customHeight="1" x14ac:dyDescent="0.2">
      <c r="A112" s="13" t="s">
        <v>110</v>
      </c>
      <c r="B112" s="12">
        <f t="shared" si="9"/>
        <v>53731</v>
      </c>
      <c r="C112" s="12">
        <f>[1]Chi!M126</f>
        <v>53731</v>
      </c>
      <c r="D112" s="12">
        <f>SUM(E112:N112)</f>
        <v>0</v>
      </c>
      <c r="E112" s="12">
        <v>0</v>
      </c>
      <c r="F112" s="12">
        <v>0</v>
      </c>
      <c r="G112" s="12">
        <v>0</v>
      </c>
      <c r="H112" s="12">
        <v>0</v>
      </c>
      <c r="I112" s="12">
        <v>0</v>
      </c>
      <c r="J112" s="12">
        <v>0</v>
      </c>
      <c r="K112" s="12">
        <v>0</v>
      </c>
      <c r="L112" s="12">
        <v>0</v>
      </c>
      <c r="M112" s="12">
        <v>0</v>
      </c>
      <c r="N112" s="12">
        <v>0</v>
      </c>
      <c r="O112" s="31"/>
      <c r="P112" s="31"/>
      <c r="Q112" s="31"/>
      <c r="R112" s="31"/>
      <c r="S112" s="31"/>
      <c r="T112" s="31"/>
    </row>
    <row r="113" spans="1:20" s="9" customFormat="1" ht="24" customHeight="1" x14ac:dyDescent="0.2">
      <c r="A113" s="13" t="s">
        <v>111</v>
      </c>
      <c r="B113" s="12">
        <f t="shared" si="9"/>
        <v>168627</v>
      </c>
      <c r="C113" s="12">
        <f>[1]Chi!M127</f>
        <v>168627</v>
      </c>
      <c r="D113" s="12">
        <f>SUM(E113:N113)</f>
        <v>0</v>
      </c>
      <c r="E113" s="12">
        <v>0</v>
      </c>
      <c r="F113" s="12">
        <v>0</v>
      </c>
      <c r="G113" s="12">
        <v>0</v>
      </c>
      <c r="H113" s="12">
        <v>0</v>
      </c>
      <c r="I113" s="12">
        <v>0</v>
      </c>
      <c r="J113" s="12">
        <v>0</v>
      </c>
      <c r="K113" s="12">
        <v>0</v>
      </c>
      <c r="L113" s="12">
        <v>0</v>
      </c>
      <c r="M113" s="12">
        <v>0</v>
      </c>
      <c r="N113" s="12">
        <v>0</v>
      </c>
      <c r="O113" s="31"/>
      <c r="P113" s="31"/>
      <c r="Q113" s="31"/>
      <c r="R113" s="31"/>
      <c r="S113" s="31"/>
      <c r="T113" s="31"/>
    </row>
    <row r="114" spans="1:20" s="9" customFormat="1" ht="32.1" customHeight="1" x14ac:dyDescent="0.2">
      <c r="A114" s="13" t="s">
        <v>112</v>
      </c>
      <c r="B114" s="12">
        <f t="shared" si="9"/>
        <v>143253</v>
      </c>
      <c r="C114" s="12">
        <f>[1]Chi!M128</f>
        <v>143253</v>
      </c>
      <c r="D114" s="12"/>
      <c r="E114" s="12"/>
      <c r="F114" s="12"/>
      <c r="G114" s="12"/>
      <c r="H114" s="12"/>
      <c r="I114" s="12"/>
      <c r="J114" s="12"/>
      <c r="K114" s="12"/>
      <c r="L114" s="12"/>
      <c r="M114" s="12"/>
      <c r="N114" s="12"/>
      <c r="O114" s="31"/>
      <c r="P114" s="31"/>
      <c r="Q114" s="31"/>
      <c r="R114" s="31"/>
      <c r="S114" s="31"/>
      <c r="T114" s="31"/>
    </row>
    <row r="115" spans="1:20" s="9" customFormat="1" ht="15.95" customHeight="1" x14ac:dyDescent="0.2">
      <c r="A115" s="7" t="s">
        <v>113</v>
      </c>
      <c r="B115" s="10">
        <f>C115+D115</f>
        <v>1728965</v>
      </c>
      <c r="C115" s="10">
        <f>C116+C119</f>
        <v>1728965</v>
      </c>
      <c r="D115" s="10">
        <f t="shared" ref="D115:N115" si="20">D116+D119</f>
        <v>0</v>
      </c>
      <c r="E115" s="10">
        <f t="shared" si="20"/>
        <v>0</v>
      </c>
      <c r="F115" s="10">
        <f t="shared" si="20"/>
        <v>0</v>
      </c>
      <c r="G115" s="10">
        <f t="shared" si="20"/>
        <v>0</v>
      </c>
      <c r="H115" s="10">
        <f t="shared" si="20"/>
        <v>0</v>
      </c>
      <c r="I115" s="10">
        <f t="shared" si="20"/>
        <v>0</v>
      </c>
      <c r="J115" s="10">
        <f t="shared" si="20"/>
        <v>0</v>
      </c>
      <c r="K115" s="10">
        <f t="shared" si="20"/>
        <v>0</v>
      </c>
      <c r="L115" s="10">
        <f t="shared" si="20"/>
        <v>0</v>
      </c>
      <c r="M115" s="10">
        <f t="shared" si="20"/>
        <v>0</v>
      </c>
      <c r="N115" s="10">
        <f t="shared" si="20"/>
        <v>0</v>
      </c>
      <c r="O115" s="31"/>
      <c r="P115" s="31"/>
      <c r="Q115" s="31"/>
      <c r="R115" s="31"/>
      <c r="S115" s="31"/>
      <c r="T115" s="31"/>
    </row>
    <row r="116" spans="1:20" s="9" customFormat="1" ht="15.95" customHeight="1" x14ac:dyDescent="0.2">
      <c r="A116" s="13" t="s">
        <v>114</v>
      </c>
      <c r="B116" s="12">
        <f>C116+D116</f>
        <v>1627570</v>
      </c>
      <c r="C116" s="12">
        <f>C117+C118</f>
        <v>1627570</v>
      </c>
      <c r="D116" s="12">
        <f t="shared" ref="D116:N116" si="21">D117+D118</f>
        <v>0</v>
      </c>
      <c r="E116" s="12">
        <f t="shared" si="21"/>
        <v>0</v>
      </c>
      <c r="F116" s="12">
        <f t="shared" si="21"/>
        <v>0</v>
      </c>
      <c r="G116" s="12">
        <f t="shared" si="21"/>
        <v>0</v>
      </c>
      <c r="H116" s="12">
        <f t="shared" si="21"/>
        <v>0</v>
      </c>
      <c r="I116" s="12">
        <f t="shared" si="21"/>
        <v>0</v>
      </c>
      <c r="J116" s="12">
        <f t="shared" si="21"/>
        <v>0</v>
      </c>
      <c r="K116" s="12">
        <f t="shared" si="21"/>
        <v>0</v>
      </c>
      <c r="L116" s="12">
        <f t="shared" si="21"/>
        <v>0</v>
      </c>
      <c r="M116" s="12">
        <f t="shared" si="21"/>
        <v>0</v>
      </c>
      <c r="N116" s="12">
        <f t="shared" si="21"/>
        <v>0</v>
      </c>
      <c r="O116" s="31"/>
      <c r="P116" s="31"/>
      <c r="Q116" s="31"/>
      <c r="R116" s="31"/>
      <c r="S116" s="31"/>
      <c r="T116" s="31"/>
    </row>
    <row r="117" spans="1:20" s="9" customFormat="1" ht="15.95" customHeight="1" x14ac:dyDescent="0.2">
      <c r="A117" s="13" t="s">
        <v>115</v>
      </c>
      <c r="B117" s="12">
        <f>C117+D117</f>
        <v>134470</v>
      </c>
      <c r="C117" s="12">
        <f>[1]Chi!M131</f>
        <v>134470</v>
      </c>
      <c r="D117" s="12">
        <f>SUM(E117:N117)</f>
        <v>0</v>
      </c>
      <c r="E117" s="12">
        <v>0</v>
      </c>
      <c r="F117" s="12">
        <v>0</v>
      </c>
      <c r="G117" s="12">
        <v>0</v>
      </c>
      <c r="H117" s="12">
        <v>0</v>
      </c>
      <c r="I117" s="12">
        <v>0</v>
      </c>
      <c r="J117" s="12">
        <v>0</v>
      </c>
      <c r="K117" s="12">
        <v>0</v>
      </c>
      <c r="L117" s="12">
        <v>0</v>
      </c>
      <c r="M117" s="12">
        <v>0</v>
      </c>
      <c r="N117" s="12">
        <v>0</v>
      </c>
      <c r="O117" s="31"/>
      <c r="P117" s="31"/>
      <c r="Q117" s="31"/>
      <c r="R117" s="31"/>
      <c r="S117" s="31"/>
      <c r="T117" s="31"/>
    </row>
    <row r="118" spans="1:20" s="9" customFormat="1" ht="15.95" customHeight="1" x14ac:dyDescent="0.2">
      <c r="A118" s="13" t="s">
        <v>116</v>
      </c>
      <c r="B118" s="12">
        <f>C118+D118</f>
        <v>1493100</v>
      </c>
      <c r="C118" s="12">
        <f>[1]Chi!M132</f>
        <v>1493100</v>
      </c>
      <c r="D118" s="12">
        <f>SUM(E118:N118)</f>
        <v>0</v>
      </c>
      <c r="E118" s="12">
        <v>0</v>
      </c>
      <c r="F118" s="12">
        <v>0</v>
      </c>
      <c r="G118" s="12">
        <v>0</v>
      </c>
      <c r="H118" s="12">
        <v>0</v>
      </c>
      <c r="I118" s="12">
        <v>0</v>
      </c>
      <c r="J118" s="12">
        <v>0</v>
      </c>
      <c r="K118" s="12">
        <v>0</v>
      </c>
      <c r="L118" s="12">
        <v>0</v>
      </c>
      <c r="M118" s="12">
        <v>0</v>
      </c>
      <c r="N118" s="12">
        <v>0</v>
      </c>
      <c r="O118" s="31"/>
      <c r="P118" s="31"/>
      <c r="Q118" s="31"/>
      <c r="R118" s="31"/>
      <c r="S118" s="31"/>
      <c r="T118" s="31"/>
    </row>
    <row r="119" spans="1:20" s="9" customFormat="1" ht="15.95" customHeight="1" x14ac:dyDescent="0.2">
      <c r="A119" s="13" t="s">
        <v>117</v>
      </c>
      <c r="B119" s="12">
        <f t="shared" ref="B119:N119" si="22">SUM(B120:B127)</f>
        <v>101395</v>
      </c>
      <c r="C119" s="12">
        <f t="shared" si="22"/>
        <v>101395</v>
      </c>
      <c r="D119" s="12">
        <f t="shared" si="22"/>
        <v>0</v>
      </c>
      <c r="E119" s="12">
        <f t="shared" si="22"/>
        <v>0</v>
      </c>
      <c r="F119" s="12">
        <f t="shared" si="22"/>
        <v>0</v>
      </c>
      <c r="G119" s="12">
        <f t="shared" si="22"/>
        <v>0</v>
      </c>
      <c r="H119" s="12">
        <f t="shared" si="22"/>
        <v>0</v>
      </c>
      <c r="I119" s="12">
        <f t="shared" si="22"/>
        <v>0</v>
      </c>
      <c r="J119" s="12">
        <f t="shared" si="22"/>
        <v>0</v>
      </c>
      <c r="K119" s="12">
        <f t="shared" si="22"/>
        <v>0</v>
      </c>
      <c r="L119" s="12">
        <f t="shared" si="22"/>
        <v>0</v>
      </c>
      <c r="M119" s="12">
        <f t="shared" si="22"/>
        <v>0</v>
      </c>
      <c r="N119" s="12">
        <f t="shared" si="22"/>
        <v>0</v>
      </c>
      <c r="O119" s="31"/>
      <c r="P119" s="31"/>
      <c r="Q119" s="31"/>
      <c r="R119" s="31"/>
      <c r="S119" s="31"/>
      <c r="T119" s="31"/>
    </row>
    <row r="120" spans="1:20" s="9" customFormat="1" ht="15.95" customHeight="1" x14ac:dyDescent="0.2">
      <c r="A120" s="13" t="s">
        <v>118</v>
      </c>
      <c r="B120" s="12">
        <f t="shared" ref="B120:B127" si="23">C120+D120</f>
        <v>9440</v>
      </c>
      <c r="C120" s="12">
        <f>[1]Chi!M134</f>
        <v>9440</v>
      </c>
      <c r="D120" s="12">
        <f t="shared" ref="D120:D125" si="24">SUM(E120:N120)</f>
        <v>0</v>
      </c>
      <c r="E120" s="12">
        <v>0</v>
      </c>
      <c r="F120" s="12">
        <v>0</v>
      </c>
      <c r="G120" s="12">
        <v>0</v>
      </c>
      <c r="H120" s="12">
        <v>0</v>
      </c>
      <c r="I120" s="12">
        <v>0</v>
      </c>
      <c r="J120" s="12">
        <v>0</v>
      </c>
      <c r="K120" s="12">
        <v>0</v>
      </c>
      <c r="L120" s="12">
        <v>0</v>
      </c>
      <c r="M120" s="12">
        <v>0</v>
      </c>
      <c r="N120" s="12">
        <v>0</v>
      </c>
      <c r="O120" s="31"/>
      <c r="P120" s="31"/>
      <c r="Q120" s="31"/>
      <c r="R120" s="31"/>
      <c r="S120" s="31"/>
      <c r="T120" s="31"/>
    </row>
    <row r="121" spans="1:20" s="9" customFormat="1" ht="15.95" customHeight="1" x14ac:dyDescent="0.2">
      <c r="A121" s="13" t="s">
        <v>119</v>
      </c>
      <c r="B121" s="12">
        <f t="shared" si="23"/>
        <v>451</v>
      </c>
      <c r="C121" s="12">
        <f>[1]Chi!M135</f>
        <v>451</v>
      </c>
      <c r="D121" s="12">
        <f t="shared" si="24"/>
        <v>0</v>
      </c>
      <c r="E121" s="12">
        <v>0</v>
      </c>
      <c r="F121" s="12">
        <v>0</v>
      </c>
      <c r="G121" s="12">
        <v>0</v>
      </c>
      <c r="H121" s="12">
        <v>0</v>
      </c>
      <c r="I121" s="12">
        <v>0</v>
      </c>
      <c r="J121" s="12">
        <v>0</v>
      </c>
      <c r="K121" s="12">
        <v>0</v>
      </c>
      <c r="L121" s="12">
        <v>0</v>
      </c>
      <c r="M121" s="12">
        <v>0</v>
      </c>
      <c r="N121" s="12">
        <v>0</v>
      </c>
      <c r="O121" s="31"/>
      <c r="P121" s="31"/>
      <c r="Q121" s="31"/>
      <c r="R121" s="31"/>
      <c r="S121" s="31"/>
      <c r="T121" s="31"/>
    </row>
    <row r="122" spans="1:20" s="9" customFormat="1" ht="15.95" customHeight="1" x14ac:dyDescent="0.2">
      <c r="A122" s="13" t="s">
        <v>120</v>
      </c>
      <c r="B122" s="12">
        <f t="shared" si="23"/>
        <v>160</v>
      </c>
      <c r="C122" s="12">
        <f>[1]Chi!M136</f>
        <v>160</v>
      </c>
      <c r="D122" s="12">
        <f t="shared" si="24"/>
        <v>0</v>
      </c>
      <c r="E122" s="12">
        <v>0</v>
      </c>
      <c r="F122" s="12">
        <v>0</v>
      </c>
      <c r="G122" s="12">
        <v>0</v>
      </c>
      <c r="H122" s="12">
        <v>0</v>
      </c>
      <c r="I122" s="12">
        <v>0</v>
      </c>
      <c r="J122" s="12">
        <v>0</v>
      </c>
      <c r="K122" s="12">
        <v>0</v>
      </c>
      <c r="L122" s="12">
        <v>0</v>
      </c>
      <c r="M122" s="12">
        <v>0</v>
      </c>
      <c r="N122" s="12">
        <v>0</v>
      </c>
      <c r="O122" s="31"/>
      <c r="P122" s="31"/>
      <c r="Q122" s="31"/>
      <c r="R122" s="31"/>
      <c r="S122" s="31"/>
      <c r="T122" s="31"/>
    </row>
    <row r="123" spans="1:20" s="9" customFormat="1" ht="15.95" customHeight="1" x14ac:dyDescent="0.2">
      <c r="A123" s="13" t="s">
        <v>121</v>
      </c>
      <c r="B123" s="12">
        <f t="shared" si="23"/>
        <v>1500</v>
      </c>
      <c r="C123" s="12">
        <f>[1]Chi!M137</f>
        <v>1500</v>
      </c>
      <c r="D123" s="12">
        <f t="shared" si="24"/>
        <v>0</v>
      </c>
      <c r="E123" s="12">
        <v>0</v>
      </c>
      <c r="F123" s="12">
        <v>0</v>
      </c>
      <c r="G123" s="12">
        <v>0</v>
      </c>
      <c r="H123" s="12">
        <v>0</v>
      </c>
      <c r="I123" s="12">
        <v>0</v>
      </c>
      <c r="J123" s="12">
        <v>0</v>
      </c>
      <c r="K123" s="12">
        <v>0</v>
      </c>
      <c r="L123" s="12">
        <v>0</v>
      </c>
      <c r="M123" s="12">
        <v>0</v>
      </c>
      <c r="N123" s="12">
        <v>0</v>
      </c>
      <c r="O123" s="31"/>
      <c r="P123" s="31"/>
      <c r="Q123" s="31"/>
      <c r="R123" s="31"/>
      <c r="S123" s="31"/>
      <c r="T123" s="31"/>
    </row>
    <row r="124" spans="1:20" s="9" customFormat="1" ht="47.25" x14ac:dyDescent="0.2">
      <c r="A124" s="13" t="s">
        <v>122</v>
      </c>
      <c r="B124" s="12">
        <f t="shared" si="23"/>
        <v>200</v>
      </c>
      <c r="C124" s="12">
        <f>[1]Chi!M138</f>
        <v>200</v>
      </c>
      <c r="D124" s="12">
        <f t="shared" si="24"/>
        <v>0</v>
      </c>
      <c r="E124" s="12">
        <v>0</v>
      </c>
      <c r="F124" s="12">
        <v>0</v>
      </c>
      <c r="G124" s="12">
        <v>0</v>
      </c>
      <c r="H124" s="12">
        <v>0</v>
      </c>
      <c r="I124" s="12">
        <v>0</v>
      </c>
      <c r="J124" s="12">
        <v>0</v>
      </c>
      <c r="K124" s="12">
        <v>0</v>
      </c>
      <c r="L124" s="12">
        <v>0</v>
      </c>
      <c r="M124" s="12">
        <v>0</v>
      </c>
      <c r="N124" s="12">
        <v>0</v>
      </c>
      <c r="O124" s="31"/>
      <c r="P124" s="31"/>
      <c r="Q124" s="31"/>
      <c r="R124" s="31"/>
      <c r="S124" s="31"/>
      <c r="T124" s="31"/>
    </row>
    <row r="125" spans="1:20" s="9" customFormat="1" ht="32.1" customHeight="1" x14ac:dyDescent="0.2">
      <c r="A125" s="13" t="s">
        <v>123</v>
      </c>
      <c r="B125" s="12">
        <f t="shared" si="23"/>
        <v>10586</v>
      </c>
      <c r="C125" s="12">
        <f>[1]Chi!M139</f>
        <v>10586</v>
      </c>
      <c r="D125" s="12">
        <f t="shared" si="24"/>
        <v>0</v>
      </c>
      <c r="E125" s="12">
        <v>0</v>
      </c>
      <c r="F125" s="12">
        <v>0</v>
      </c>
      <c r="G125" s="12">
        <v>0</v>
      </c>
      <c r="H125" s="12">
        <v>0</v>
      </c>
      <c r="I125" s="12">
        <v>0</v>
      </c>
      <c r="J125" s="12">
        <v>0</v>
      </c>
      <c r="K125" s="12">
        <v>0</v>
      </c>
      <c r="L125" s="12">
        <v>0</v>
      </c>
      <c r="M125" s="12">
        <v>0</v>
      </c>
      <c r="N125" s="12">
        <v>0</v>
      </c>
      <c r="O125" s="31"/>
      <c r="P125" s="31"/>
      <c r="Q125" s="31"/>
      <c r="R125" s="31"/>
      <c r="S125" s="31"/>
      <c r="T125" s="31"/>
    </row>
    <row r="126" spans="1:20" s="9" customFormat="1" ht="32.1" customHeight="1" x14ac:dyDescent="0.2">
      <c r="A126" s="13" t="s">
        <v>124</v>
      </c>
      <c r="B126" s="12">
        <f t="shared" si="23"/>
        <v>51737</v>
      </c>
      <c r="C126" s="12">
        <f>[1]Chi!M140</f>
        <v>51737</v>
      </c>
      <c r="D126" s="12"/>
      <c r="E126" s="12"/>
      <c r="F126" s="12"/>
      <c r="G126" s="12"/>
      <c r="H126" s="12"/>
      <c r="I126" s="12"/>
      <c r="J126" s="12"/>
      <c r="K126" s="12"/>
      <c r="L126" s="12"/>
      <c r="M126" s="12"/>
      <c r="N126" s="12"/>
      <c r="O126" s="31"/>
      <c r="P126" s="31"/>
      <c r="Q126" s="31"/>
      <c r="R126" s="31"/>
      <c r="S126" s="31"/>
      <c r="T126" s="31"/>
    </row>
    <row r="127" spans="1:20" s="9" customFormat="1" ht="32.1" customHeight="1" x14ac:dyDescent="0.2">
      <c r="A127" s="13" t="s">
        <v>125</v>
      </c>
      <c r="B127" s="12">
        <f t="shared" si="23"/>
        <v>27321</v>
      </c>
      <c r="C127" s="12">
        <f>[1]Chi!M141</f>
        <v>27321</v>
      </c>
      <c r="D127" s="12">
        <f>SUM(E127:N127)</f>
        <v>0</v>
      </c>
      <c r="E127" s="12">
        <v>0</v>
      </c>
      <c r="F127" s="12">
        <v>0</v>
      </c>
      <c r="G127" s="12">
        <v>0</v>
      </c>
      <c r="H127" s="12">
        <v>0</v>
      </c>
      <c r="I127" s="12">
        <v>0</v>
      </c>
      <c r="J127" s="12">
        <v>0</v>
      </c>
      <c r="K127" s="12">
        <v>0</v>
      </c>
      <c r="L127" s="12">
        <v>0</v>
      </c>
      <c r="M127" s="12">
        <v>0</v>
      </c>
      <c r="N127" s="12">
        <v>0</v>
      </c>
      <c r="O127" s="31"/>
      <c r="P127" s="31"/>
      <c r="Q127" s="31"/>
      <c r="R127" s="31"/>
      <c r="S127" s="31"/>
      <c r="T127" s="31"/>
    </row>
    <row r="128" spans="1:20" ht="15.75" x14ac:dyDescent="0.2">
      <c r="A128" s="36" t="s">
        <v>126</v>
      </c>
      <c r="B128" s="37"/>
      <c r="C128" s="37"/>
      <c r="D128" s="37"/>
      <c r="E128" s="37"/>
      <c r="F128" s="37"/>
      <c r="G128" s="37"/>
      <c r="H128" s="37"/>
      <c r="I128" s="37"/>
      <c r="J128" s="37"/>
      <c r="K128" s="37"/>
      <c r="L128" s="37"/>
      <c r="M128" s="37"/>
      <c r="N128" s="37"/>
    </row>
    <row r="139" spans="1:1" x14ac:dyDescent="0.2">
      <c r="A139" s="24"/>
    </row>
  </sheetData>
  <mergeCells count="11">
    <mergeCell ref="I1:M1"/>
    <mergeCell ref="I2:M2"/>
    <mergeCell ref="A128:N128"/>
    <mergeCell ref="A4:N4"/>
    <mergeCell ref="A5:N5"/>
    <mergeCell ref="L6:N6"/>
    <mergeCell ref="A7:A8"/>
    <mergeCell ref="B7:B8"/>
    <mergeCell ref="C7:C8"/>
    <mergeCell ref="D7:D8"/>
    <mergeCell ref="E7:N7"/>
  </mergeCells>
  <pageMargins left="0.5" right="0.36" top="0.75" bottom="0.66"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THchi</vt:lpstr>
      <vt:lpstr>THchi!Print_Area</vt:lpstr>
      <vt:lpstr>THchi!Print_Titles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minh tu</dc:creator>
  <cp:lastModifiedBy>MyPC</cp:lastModifiedBy>
  <cp:lastPrinted>2023-05-30T03:44:49Z</cp:lastPrinted>
  <dcterms:created xsi:type="dcterms:W3CDTF">2023-05-22T08:39:36Z</dcterms:created>
  <dcterms:modified xsi:type="dcterms:W3CDTF">2023-06-05T01:08:51Z</dcterms:modified>
</cp:coreProperties>
</file>