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8" yWindow="96" windowWidth="8868" windowHeight="11760" activeTab="0"/>
  </bookViews>
  <sheets>
    <sheet name="CDK TOAN TINH" sheetId="1" r:id="rId1"/>
  </sheets>
  <definedNames>
    <definedName name="_xlnm.Print_Titles" localSheetId="0">'CDK TOAN TINH'!$A:$L,'CDK TOAN TINH'!$5:$7</definedName>
    <definedName name="_xlnm.Print_Area" localSheetId="0">'CDK TOAN TINH'!$A$1:$L$2025</definedName>
  </definedNames>
  <calcPr fullCalcOnLoad="1"/>
</workbook>
</file>

<file path=xl/comments1.xml><?xml version="1.0" encoding="utf-8"?>
<comments xmlns="http://schemas.openxmlformats.org/spreadsheetml/2006/main">
  <authors>
    <author>WindowsXP Professional SP3</author>
  </authors>
  <commentList>
    <comment ref="B277" authorId="0">
      <text>
        <r>
          <rPr>
            <b/>
            <sz val="8"/>
            <rFont val="Tahoma"/>
            <family val="2"/>
          </rPr>
          <t>WindowsXP Professional SP3: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<sst xmlns="http://schemas.openxmlformats.org/spreadsheetml/2006/main" count="9472" uniqueCount="4209">
  <si>
    <t>TT</t>
  </si>
  <si>
    <t>I</t>
  </si>
  <si>
    <t>II</t>
  </si>
  <si>
    <t>III</t>
  </si>
  <si>
    <t>Kênh N0-3</t>
  </si>
  <si>
    <t>Kênh N0-4</t>
  </si>
  <si>
    <t>Kênh N0-5</t>
  </si>
  <si>
    <t>Kênh cấp 2</t>
  </si>
  <si>
    <t>Kênh N2-1</t>
  </si>
  <si>
    <t>Kênh N2-2</t>
  </si>
  <si>
    <t>Kênh N6</t>
  </si>
  <si>
    <t>Kênh N8</t>
  </si>
  <si>
    <t>Kênh N2-3</t>
  </si>
  <si>
    <t>Kênh N2-4</t>
  </si>
  <si>
    <t>Kênh C1-1</t>
  </si>
  <si>
    <t>Kênh C1-2</t>
  </si>
  <si>
    <t>Kênh C1-4</t>
  </si>
  <si>
    <t>Kênh C1-6</t>
  </si>
  <si>
    <t>Kênh C1-8</t>
  </si>
  <si>
    <t>Kênh C1-9</t>
  </si>
  <si>
    <t>Kênh C1-10</t>
  </si>
  <si>
    <t>Kênh C1-11</t>
  </si>
  <si>
    <t>Kênh C1-12</t>
  </si>
  <si>
    <t>Kênh C1-13</t>
  </si>
  <si>
    <t>Kênh C1-14</t>
  </si>
  <si>
    <t>Kênh C1-15</t>
  </si>
  <si>
    <t>Kênh C1-16</t>
  </si>
  <si>
    <t>Kênh C1-17</t>
  </si>
  <si>
    <t>Kênh C1-18</t>
  </si>
  <si>
    <t>Kênh C1-19</t>
  </si>
  <si>
    <t>Kênh C1-20</t>
  </si>
  <si>
    <t>Kênh C3-1</t>
  </si>
  <si>
    <t>Kênh C3-3</t>
  </si>
  <si>
    <t>Kênh C3-4</t>
  </si>
  <si>
    <t>Kênh C3-5</t>
  </si>
  <si>
    <t>Kênh C3-6</t>
  </si>
  <si>
    <t>Kênh C3-7</t>
  </si>
  <si>
    <t>Kênh C3-8</t>
  </si>
  <si>
    <t>Kênh C3-9</t>
  </si>
  <si>
    <t>Kênh C4-1</t>
  </si>
  <si>
    <t>Kênh C4-3</t>
  </si>
  <si>
    <t>Kênh C4-5</t>
  </si>
  <si>
    <t>Kênh C5-1</t>
  </si>
  <si>
    <t>Kênh C5-2</t>
  </si>
  <si>
    <t>Kênh C5-3</t>
  </si>
  <si>
    <t>Kênh C5-4</t>
  </si>
  <si>
    <t>Kênh C5-5</t>
  </si>
  <si>
    <t>Kênh C5-6</t>
  </si>
  <si>
    <t>Kênh C5-7</t>
  </si>
  <si>
    <t>Kênh C5-8</t>
  </si>
  <si>
    <t>Kênh C5-9</t>
  </si>
  <si>
    <t>Kênh C5-10</t>
  </si>
  <si>
    <t>Kênh C5-11</t>
  </si>
  <si>
    <t>Kênh C5-12</t>
  </si>
  <si>
    <t>Kênh C5-13</t>
  </si>
  <si>
    <t>Kênh C5-14</t>
  </si>
  <si>
    <t>Kênh C5-15</t>
  </si>
  <si>
    <t>Kênh C5-16</t>
  </si>
  <si>
    <t>Kênh C5-17</t>
  </si>
  <si>
    <t>Kênh C5-18</t>
  </si>
  <si>
    <t>Kênh C5-19</t>
  </si>
  <si>
    <t>Kênh C5-20</t>
  </si>
  <si>
    <t>Kênh C6-1</t>
  </si>
  <si>
    <t>Kênh C6-3</t>
  </si>
  <si>
    <t>Kênh C6-5</t>
  </si>
  <si>
    <t>Kênh C6-7</t>
  </si>
  <si>
    <t>Kênh C6-9</t>
  </si>
  <si>
    <t>Kênh C6-11</t>
  </si>
  <si>
    <t>Kênh C8-2</t>
  </si>
  <si>
    <t>Kênh C8-4</t>
  </si>
  <si>
    <t>Kênh C8-6</t>
  </si>
  <si>
    <t>Kênh C8-8</t>
  </si>
  <si>
    <t>Kênh C9-1</t>
  </si>
  <si>
    <t>Kênh C9-2</t>
  </si>
  <si>
    <t>Kênh C9-3</t>
  </si>
  <si>
    <t>Kênh C9-4</t>
  </si>
  <si>
    <t>Kênh C9-5</t>
  </si>
  <si>
    <t>Kênh C9-7</t>
  </si>
  <si>
    <t>Kênh C9-8</t>
  </si>
  <si>
    <t>Kênh C9-9</t>
  </si>
  <si>
    <t>Kênh C9-10</t>
  </si>
  <si>
    <t>Kênh C9-11</t>
  </si>
  <si>
    <t>Kênh C9-12</t>
  </si>
  <si>
    <t>Kênh C9-13</t>
  </si>
  <si>
    <t>Kênh C9-14</t>
  </si>
  <si>
    <t>Kênh C9-15</t>
  </si>
  <si>
    <t>Kênh C9-16</t>
  </si>
  <si>
    <t>Kênh C11-1</t>
  </si>
  <si>
    <t>Kênh C11-2</t>
  </si>
  <si>
    <t>Kênh C11-3</t>
  </si>
  <si>
    <t>Kênh C11-4</t>
  </si>
  <si>
    <t>Kênh C11-5</t>
  </si>
  <si>
    <t>Kênh C11-6</t>
  </si>
  <si>
    <t>Kênh C11-7</t>
  </si>
  <si>
    <t>Kênh C11-8</t>
  </si>
  <si>
    <t>Kênh C11-9</t>
  </si>
  <si>
    <t>Kênh C11-10</t>
  </si>
  <si>
    <t>Kênh C13-1</t>
  </si>
  <si>
    <t>Kênh C13-2</t>
  </si>
  <si>
    <t>Kênh C13-3</t>
  </si>
  <si>
    <t>Kênh C13-4</t>
  </si>
  <si>
    <t>Kênh C13-5</t>
  </si>
  <si>
    <t>Kênh C13-6</t>
  </si>
  <si>
    <t>Kênh C15-2</t>
  </si>
  <si>
    <t>Kênh C15-4</t>
  </si>
  <si>
    <t>Kênh C15-6</t>
  </si>
  <si>
    <t>Kênh C15-8</t>
  </si>
  <si>
    <t>Kênh C15-10</t>
  </si>
  <si>
    <t>Kênh C15-12</t>
  </si>
  <si>
    <t>Kênh C15-14</t>
  </si>
  <si>
    <t>Kênh BC2-1</t>
  </si>
  <si>
    <t>Kênh BC2-3</t>
  </si>
  <si>
    <t>Kênh BC2-5</t>
  </si>
  <si>
    <t>Kênh BC2-7</t>
  </si>
  <si>
    <t>Kênh BC2-9</t>
  </si>
  <si>
    <t>Kênh BC2-11</t>
  </si>
  <si>
    <t>Mương Tà Bân</t>
  </si>
  <si>
    <t>Kênh N0-6</t>
  </si>
  <si>
    <t>Kênh N0-7</t>
  </si>
  <si>
    <t>X</t>
  </si>
  <si>
    <t>Y</t>
  </si>
  <si>
    <t>Chu Rí</t>
  </si>
  <si>
    <t>K0+00</t>
  </si>
  <si>
    <t>Ông Toa</t>
  </si>
  <si>
    <t>C3-5</t>
  </si>
  <si>
    <t>K0+529</t>
  </si>
  <si>
    <t>C3-7</t>
  </si>
  <si>
    <t>K0+837</t>
  </si>
  <si>
    <t>C3-8</t>
  </si>
  <si>
    <t>K1+056</t>
  </si>
  <si>
    <t>C3-9</t>
  </si>
  <si>
    <t>K0+886</t>
  </si>
  <si>
    <t>Kênh C3-10</t>
  </si>
  <si>
    <t>C3-10</t>
  </si>
  <si>
    <t>K1+087</t>
  </si>
  <si>
    <t>Kênh C3-12</t>
  </si>
  <si>
    <t>C3-12</t>
  </si>
  <si>
    <t>K1+176</t>
  </si>
  <si>
    <t>Kênh C3-13</t>
  </si>
  <si>
    <t>C3-13</t>
  </si>
  <si>
    <t>Kênh C3-14</t>
  </si>
  <si>
    <t>C3-14</t>
  </si>
  <si>
    <t>K1+327</t>
  </si>
  <si>
    <t>Kênh C3-16</t>
  </si>
  <si>
    <t>C3-16</t>
  </si>
  <si>
    <t>K1+560</t>
  </si>
  <si>
    <t>Kênh C3-17</t>
  </si>
  <si>
    <t>C3-17</t>
  </si>
  <si>
    <t>Kênh C3-18</t>
  </si>
  <si>
    <t>C3-18</t>
  </si>
  <si>
    <t>K1+633</t>
  </si>
  <si>
    <t>Kênh C3-19</t>
  </si>
  <si>
    <t>C3-19</t>
  </si>
  <si>
    <t>Kênh C3-21</t>
  </si>
  <si>
    <t>C3-21</t>
  </si>
  <si>
    <t>C4-1</t>
  </si>
  <si>
    <t>K0+800</t>
  </si>
  <si>
    <t>1244093</t>
  </si>
  <si>
    <t>C4-3</t>
  </si>
  <si>
    <t>K1+610</t>
  </si>
  <si>
    <t>1243551</t>
  </si>
  <si>
    <t>C4-5</t>
  </si>
  <si>
    <t>K2+310</t>
  </si>
  <si>
    <t>1243491</t>
  </si>
  <si>
    <t>Thôn 2</t>
  </si>
  <si>
    <t>C5-9</t>
  </si>
  <si>
    <t>K1+094</t>
  </si>
  <si>
    <t>1246153</t>
  </si>
  <si>
    <t>C5-10</t>
  </si>
  <si>
    <t>C5-15</t>
  </si>
  <si>
    <t>K1+493</t>
  </si>
  <si>
    <t>1245877</t>
  </si>
  <si>
    <t>C6-1</t>
  </si>
  <si>
    <t>K0+883</t>
  </si>
  <si>
    <t>1243547</t>
  </si>
  <si>
    <t>C6-3</t>
  </si>
  <si>
    <t>K1+511</t>
  </si>
  <si>
    <t>1243293</t>
  </si>
  <si>
    <t>CC2</t>
  </si>
  <si>
    <t>K1+966</t>
  </si>
  <si>
    <t>1243092</t>
  </si>
  <si>
    <t>C6-5</t>
  </si>
  <si>
    <t>K2+225</t>
  </si>
  <si>
    <t>1242969</t>
  </si>
  <si>
    <t>CC3</t>
  </si>
  <si>
    <t>K2+529</t>
  </si>
  <si>
    <t>1243035</t>
  </si>
  <si>
    <t>C6-7</t>
  </si>
  <si>
    <t>K2+783</t>
  </si>
  <si>
    <t>1243060</t>
  </si>
  <si>
    <t>C6-9</t>
  </si>
  <si>
    <t>K3+499</t>
  </si>
  <si>
    <t>1243187</t>
  </si>
  <si>
    <t>C6-11</t>
  </si>
  <si>
    <t>K4+310</t>
  </si>
  <si>
    <t>1243355</t>
  </si>
  <si>
    <t>C8-2</t>
  </si>
  <si>
    <t>Thôn 1</t>
  </si>
  <si>
    <t>C9-1</t>
  </si>
  <si>
    <t>K0+225</t>
  </si>
  <si>
    <t>1245625</t>
  </si>
  <si>
    <t>C9-2</t>
  </si>
  <si>
    <t>C9-3</t>
  </si>
  <si>
    <t>K0+357</t>
  </si>
  <si>
    <t>1245567</t>
  </si>
  <si>
    <t>C9-4</t>
  </si>
  <si>
    <t>C9-5</t>
  </si>
  <si>
    <t>K0+509</t>
  </si>
  <si>
    <t>1245494</t>
  </si>
  <si>
    <t>Kênh C9-6</t>
  </si>
  <si>
    <t>C9-6</t>
  </si>
  <si>
    <t>C11-1</t>
  </si>
  <si>
    <t>K0+206</t>
  </si>
  <si>
    <t>1245088</t>
  </si>
  <si>
    <t>C11-3</t>
  </si>
  <si>
    <t>K0+349</t>
  </si>
  <si>
    <t>1245005</t>
  </si>
  <si>
    <t>C11-5</t>
  </si>
  <si>
    <t>K0+496</t>
  </si>
  <si>
    <t>1244919</t>
  </si>
  <si>
    <t>C11-6</t>
  </si>
  <si>
    <t>C11-7</t>
  </si>
  <si>
    <t>K0+652</t>
  </si>
  <si>
    <t>1244827</t>
  </si>
  <si>
    <t>C11-8</t>
  </si>
  <si>
    <t>C13-3</t>
  </si>
  <si>
    <t>1244655</t>
  </si>
  <si>
    <t>C13-4</t>
  </si>
  <si>
    <t>C13-5</t>
  </si>
  <si>
    <t>1244545</t>
  </si>
  <si>
    <t>C13-6</t>
  </si>
  <si>
    <t>C15-2</t>
  </si>
  <si>
    <t>K0+650</t>
  </si>
  <si>
    <t>BC2-1</t>
  </si>
  <si>
    <t>BC2-3</t>
  </si>
  <si>
    <t>BC2-5</t>
  </si>
  <si>
    <t>BC2-7</t>
  </si>
  <si>
    <t>BC2-9</t>
  </si>
  <si>
    <t>BC2-11</t>
  </si>
  <si>
    <t>K3+220</t>
  </si>
  <si>
    <t>1245947</t>
  </si>
  <si>
    <t>K7+234</t>
  </si>
  <si>
    <t>1244129</t>
  </si>
  <si>
    <t>K5+394</t>
  </si>
  <si>
    <t>1244975</t>
  </si>
  <si>
    <t>K1+665</t>
  </si>
  <si>
    <t>1245704</t>
  </si>
  <si>
    <t>1246130</t>
  </si>
  <si>
    <t>K4+300</t>
  </si>
  <si>
    <t>1245493</t>
  </si>
  <si>
    <t>K0+025</t>
  </si>
  <si>
    <t>K6+034</t>
  </si>
  <si>
    <t>1244722</t>
  </si>
  <si>
    <t>Mương Né</t>
  </si>
  <si>
    <t>K0+500</t>
  </si>
  <si>
    <t>1242942</t>
  </si>
  <si>
    <t>1242909</t>
  </si>
  <si>
    <t>Mương Ó 1</t>
  </si>
  <si>
    <t>K0+137</t>
  </si>
  <si>
    <t>1245677</t>
  </si>
  <si>
    <t>Mương Ó 11</t>
  </si>
  <si>
    <t>K1+408</t>
  </si>
  <si>
    <t>1244943</t>
  </si>
  <si>
    <t>Mương Ó 21</t>
  </si>
  <si>
    <t>K3+027</t>
  </si>
  <si>
    <t>1243666</t>
  </si>
  <si>
    <t>T3-2</t>
  </si>
  <si>
    <t>T4-4</t>
  </si>
  <si>
    <t>K0+330</t>
  </si>
  <si>
    <t>T4-6</t>
  </si>
  <si>
    <t>K0+450</t>
  </si>
  <si>
    <t>T4-8</t>
  </si>
  <si>
    <t>K0+480</t>
  </si>
  <si>
    <t>T4-14</t>
  </si>
  <si>
    <t>K0+780</t>
  </si>
  <si>
    <t>T4-20</t>
  </si>
  <si>
    <t>K1+030</t>
  </si>
  <si>
    <t>T4-22</t>
  </si>
  <si>
    <t>K1+140</t>
  </si>
  <si>
    <t>T4-24</t>
  </si>
  <si>
    <t>K1+240</t>
  </si>
  <si>
    <t>T4-13</t>
  </si>
  <si>
    <t>K2+633</t>
  </si>
  <si>
    <t>1244647</t>
  </si>
  <si>
    <t>T4-52</t>
  </si>
  <si>
    <t>K4+590</t>
  </si>
  <si>
    <t>1244154</t>
  </si>
  <si>
    <t>T4-60</t>
  </si>
  <si>
    <t>K5+505</t>
  </si>
  <si>
    <t>1243673</t>
  </si>
  <si>
    <t>T8-1</t>
  </si>
  <si>
    <t>T8-3</t>
  </si>
  <si>
    <t>K0+055</t>
  </si>
  <si>
    <t>T8-5</t>
  </si>
  <si>
    <t>K0+200</t>
  </si>
  <si>
    <t>1246221</t>
  </si>
  <si>
    <t>T8-7</t>
  </si>
  <si>
    <t>K0+340</t>
  </si>
  <si>
    <t>T8-9</t>
  </si>
  <si>
    <t>K0+570</t>
  </si>
  <si>
    <t>T8-13</t>
  </si>
  <si>
    <t>K1+120</t>
  </si>
  <si>
    <t>1245616</t>
  </si>
  <si>
    <t>T8-15</t>
  </si>
  <si>
    <t>K1+200</t>
  </si>
  <si>
    <t>1245563</t>
  </si>
  <si>
    <t>T8-21</t>
  </si>
  <si>
    <t>K2+182</t>
  </si>
  <si>
    <t>1244976</t>
  </si>
  <si>
    <t>T8-23</t>
  </si>
  <si>
    <t>K2+896</t>
  </si>
  <si>
    <t>1244700</t>
  </si>
  <si>
    <t>T10-1</t>
  </si>
  <si>
    <t>T10-3</t>
  </si>
  <si>
    <t>K0+147</t>
  </si>
  <si>
    <t>T10-7</t>
  </si>
  <si>
    <t>K0+370</t>
  </si>
  <si>
    <t>T10-9</t>
  </si>
  <si>
    <t>K0+420</t>
  </si>
  <si>
    <t>T12-2</t>
  </si>
  <si>
    <t>T12-1</t>
  </si>
  <si>
    <t>K0+100</t>
  </si>
  <si>
    <t>T12-6</t>
  </si>
  <si>
    <t>T12-4</t>
  </si>
  <si>
    <t>K0+390</t>
  </si>
  <si>
    <t>T12-7</t>
  </si>
  <si>
    <t>T12-5</t>
  </si>
  <si>
    <t>T12-10</t>
  </si>
  <si>
    <t>K0+540</t>
  </si>
  <si>
    <t>K8+00</t>
  </si>
  <si>
    <t>1243727</t>
  </si>
  <si>
    <t>K8+336</t>
  </si>
  <si>
    <t>1243571</t>
  </si>
  <si>
    <t>1243322</t>
  </si>
  <si>
    <t>K3+370</t>
  </si>
  <si>
    <t>N0-2</t>
  </si>
  <si>
    <t>K1+285</t>
  </si>
  <si>
    <t>1252067</t>
  </si>
  <si>
    <t>N0-3</t>
  </si>
  <si>
    <t>K1+576</t>
  </si>
  <si>
    <t>N0-4</t>
  </si>
  <si>
    <t>K2+067</t>
  </si>
  <si>
    <t>N0-5</t>
  </si>
  <si>
    <t>K2+392</t>
  </si>
  <si>
    <t>N0-6</t>
  </si>
  <si>
    <t>K2+797</t>
  </si>
  <si>
    <t>N0-7</t>
  </si>
  <si>
    <t>K4+573</t>
  </si>
  <si>
    <t>N2-1</t>
  </si>
  <si>
    <t>K1+600</t>
  </si>
  <si>
    <t>1251876</t>
  </si>
  <si>
    <t>N2-2</t>
  </si>
  <si>
    <t>K0+950</t>
  </si>
  <si>
    <t>N2-0-3</t>
  </si>
  <si>
    <t>K0+250</t>
  </si>
  <si>
    <t>1251821</t>
  </si>
  <si>
    <t>N2-0 -5</t>
  </si>
  <si>
    <t>1251773</t>
  </si>
  <si>
    <t>N2-0 -6</t>
  </si>
  <si>
    <t>N2-0 -7</t>
  </si>
  <si>
    <t>1251725</t>
  </si>
  <si>
    <t>N2-2-1</t>
  </si>
  <si>
    <t>K0+150</t>
  </si>
  <si>
    <t>N2-3</t>
  </si>
  <si>
    <t>K1+950</t>
  </si>
  <si>
    <t>N2-4</t>
  </si>
  <si>
    <t>N2-3-2</t>
  </si>
  <si>
    <t>K0+290</t>
  </si>
  <si>
    <t>C3-1</t>
  </si>
  <si>
    <t>C3-2</t>
  </si>
  <si>
    <t>C3-3</t>
  </si>
  <si>
    <t>C3-4</t>
  </si>
  <si>
    <t>C3-6</t>
  </si>
  <si>
    <t>Vị trí</t>
  </si>
  <si>
    <t>Tọa độ (VN2000)</t>
  </si>
  <si>
    <t>Hệ thống Hồ Lòng Sông</t>
  </si>
  <si>
    <t>Trọng lực</t>
  </si>
  <si>
    <t>K0+145</t>
  </si>
  <si>
    <t>K0+180</t>
  </si>
  <si>
    <t>K0+325</t>
  </si>
  <si>
    <t>Kênh C3-2</t>
  </si>
  <si>
    <t>Thôn 3</t>
  </si>
  <si>
    <t>Kênh C3-11</t>
  </si>
  <si>
    <t>C3-11</t>
  </si>
  <si>
    <t>C5-1</t>
  </si>
  <si>
    <t>C5-2</t>
  </si>
  <si>
    <t>C5-3</t>
  </si>
  <si>
    <t>K0+676</t>
  </si>
  <si>
    <t>C5-4</t>
  </si>
  <si>
    <t>C5-5</t>
  </si>
  <si>
    <t>C5-6</t>
  </si>
  <si>
    <t>K0+823</t>
  </si>
  <si>
    <t>C5-7</t>
  </si>
  <si>
    <t>K0+946</t>
  </si>
  <si>
    <t>C5-8</t>
  </si>
  <si>
    <t>C5-11</t>
  </si>
  <si>
    <t>K1+243</t>
  </si>
  <si>
    <t>C5-12</t>
  </si>
  <si>
    <t>C5-13</t>
  </si>
  <si>
    <t>K1+393</t>
  </si>
  <si>
    <t>C5-14</t>
  </si>
  <si>
    <t>C5-16</t>
  </si>
  <si>
    <t>C5-17</t>
  </si>
  <si>
    <t>K1+658</t>
  </si>
  <si>
    <t>C5-18</t>
  </si>
  <si>
    <t>C5-19</t>
  </si>
  <si>
    <t>K1+795</t>
  </si>
  <si>
    <t>C5-20</t>
  </si>
  <si>
    <t>Kênh Cc1</t>
  </si>
  <si>
    <t>Cc1</t>
  </si>
  <si>
    <t>K1+153</t>
  </si>
  <si>
    <t>C1-1</t>
  </si>
  <si>
    <t>K0+188</t>
  </si>
  <si>
    <t>C1-2</t>
  </si>
  <si>
    <t>K0+189</t>
  </si>
  <si>
    <t>Kênh C1-3</t>
  </si>
  <si>
    <t>C1-3</t>
  </si>
  <si>
    <t>K0+345</t>
  </si>
  <si>
    <t>C1-4</t>
  </si>
  <si>
    <t>Kênh C1-5</t>
  </si>
  <si>
    <t>C1-5</t>
  </si>
  <si>
    <t>K0+473</t>
  </si>
  <si>
    <t>C1-6</t>
  </si>
  <si>
    <t>Kênh C1-7</t>
  </si>
  <si>
    <t>C1-7</t>
  </si>
  <si>
    <t>K0+619</t>
  </si>
  <si>
    <t>C1-8</t>
  </si>
  <si>
    <t>C1-9</t>
  </si>
  <si>
    <t>K0+768</t>
  </si>
  <si>
    <t>C1-10</t>
  </si>
  <si>
    <t>C1-11</t>
  </si>
  <si>
    <t>K0+894</t>
  </si>
  <si>
    <t>C1-12</t>
  </si>
  <si>
    <t>Thôn3</t>
  </si>
  <si>
    <t>C1-13</t>
  </si>
  <si>
    <t>C1-14</t>
  </si>
  <si>
    <t>C1-15</t>
  </si>
  <si>
    <t>K0+956</t>
  </si>
  <si>
    <t>K1+032</t>
  </si>
  <si>
    <t>C1-16</t>
  </si>
  <si>
    <t>C1-17</t>
  </si>
  <si>
    <t>K1+154</t>
  </si>
  <si>
    <t>C1-18</t>
  </si>
  <si>
    <t>C1-19</t>
  </si>
  <si>
    <t>K1+228</t>
  </si>
  <si>
    <t>C1-20</t>
  </si>
  <si>
    <t>K1+307</t>
  </si>
  <si>
    <t>C8-4</t>
  </si>
  <si>
    <t>C8-6</t>
  </si>
  <si>
    <t>C8-8</t>
  </si>
  <si>
    <t>C8-10</t>
  </si>
  <si>
    <t>C8-12</t>
  </si>
  <si>
    <t>K0+511</t>
  </si>
  <si>
    <t>K0+545</t>
  </si>
  <si>
    <t>K0+999</t>
  </si>
  <si>
    <t>K1+220</t>
  </si>
  <si>
    <t>C9-7</t>
  </si>
  <si>
    <t>C9-8</t>
  </si>
  <si>
    <t>C9-9</t>
  </si>
  <si>
    <t>C9-10</t>
  </si>
  <si>
    <t>C9-11</t>
  </si>
  <si>
    <t>C9-12</t>
  </si>
  <si>
    <t>C9-13</t>
  </si>
  <si>
    <t>C9-14</t>
  </si>
  <si>
    <t>C9-15</t>
  </si>
  <si>
    <t>C9-16</t>
  </si>
  <si>
    <t>K0+783</t>
  </si>
  <si>
    <t>K0+913</t>
  </si>
  <si>
    <t>K1+054</t>
  </si>
  <si>
    <t>K1+185</t>
  </si>
  <si>
    <t>C11-2</t>
  </si>
  <si>
    <t>C11-4</t>
  </si>
  <si>
    <t>C11-9</t>
  </si>
  <si>
    <t>C11-10</t>
  </si>
  <si>
    <t>K0+806</t>
  </si>
  <si>
    <t>C13-1</t>
  </si>
  <si>
    <t>C13-2</t>
  </si>
  <si>
    <t>K0+096</t>
  </si>
  <si>
    <t>K0+331</t>
  </si>
  <si>
    <t>Kênh CC3</t>
  </si>
  <si>
    <t>Kênh CC2</t>
  </si>
  <si>
    <t>Kênh C8-10</t>
  </si>
  <si>
    <t>Kênh C8-12</t>
  </si>
  <si>
    <t>C15-4</t>
  </si>
  <si>
    <t>C15-6</t>
  </si>
  <si>
    <t>C15-8</t>
  </si>
  <si>
    <t>C15-10</t>
  </si>
  <si>
    <t>C15-12</t>
  </si>
  <si>
    <t>C15-14</t>
  </si>
  <si>
    <t>Kênh C15-16</t>
  </si>
  <si>
    <t>C15-16</t>
  </si>
  <si>
    <t>Kênh C15-18</t>
  </si>
  <si>
    <t>C15-18</t>
  </si>
  <si>
    <t>K0+210</t>
  </si>
  <si>
    <t>K0+552</t>
  </si>
  <si>
    <t>K0+649</t>
  </si>
  <si>
    <t>K0+871</t>
  </si>
  <si>
    <t>K1+331</t>
  </si>
  <si>
    <t>K1+688</t>
  </si>
  <si>
    <t>K2+137</t>
  </si>
  <si>
    <t>K2+314</t>
  </si>
  <si>
    <t>Kênh BC2-13</t>
  </si>
  <si>
    <t>BC2-13</t>
  </si>
  <si>
    <t>Kênh BC2-15</t>
  </si>
  <si>
    <t>BC2-15</t>
  </si>
  <si>
    <t>Kênh BC2-17</t>
  </si>
  <si>
    <t>BC2-17</t>
  </si>
  <si>
    <t>Kênh BC2-19</t>
  </si>
  <si>
    <t>BC2-19</t>
  </si>
  <si>
    <t>Kênh BC2-21</t>
  </si>
  <si>
    <t>BC2-21</t>
  </si>
  <si>
    <t>Kênh BC2-23</t>
  </si>
  <si>
    <t>BC2-23</t>
  </si>
  <si>
    <t>Kênh BC2-25</t>
  </si>
  <si>
    <t>BC2-25</t>
  </si>
  <si>
    <t>Kênh BC2-27</t>
  </si>
  <si>
    <t>BC2-27</t>
  </si>
  <si>
    <t>Kênh BC2-29</t>
  </si>
  <si>
    <t>BC2-29</t>
  </si>
  <si>
    <t>Kênh BC2-31</t>
  </si>
  <si>
    <t>BC2-31</t>
  </si>
  <si>
    <t>Kênh BC2-33</t>
  </si>
  <si>
    <t>BC2-33</t>
  </si>
  <si>
    <t>Kênh BC2-35</t>
  </si>
  <si>
    <t>BC2-35</t>
  </si>
  <si>
    <t>Kênh BC2-2</t>
  </si>
  <si>
    <t>BC2-2</t>
  </si>
  <si>
    <t>Kênh BC2-4</t>
  </si>
  <si>
    <t>BC2-4</t>
  </si>
  <si>
    <t>Kênh BC2-37</t>
  </si>
  <si>
    <t>BC2-37</t>
  </si>
  <si>
    <t>Kênh BC2-39</t>
  </si>
  <si>
    <t>BC2-39</t>
  </si>
  <si>
    <t>K0+900</t>
  </si>
  <si>
    <t>K1+008</t>
  </si>
  <si>
    <t>K1+296</t>
  </si>
  <si>
    <t>K1+454</t>
  </si>
  <si>
    <t>K1+205</t>
  </si>
  <si>
    <t>K1+872</t>
  </si>
  <si>
    <t>K2+090</t>
  </si>
  <si>
    <t>K2+202</t>
  </si>
  <si>
    <t>K2+301</t>
  </si>
  <si>
    <t>K2+503</t>
  </si>
  <si>
    <t>K2+640</t>
  </si>
  <si>
    <t>K2+970</t>
  </si>
  <si>
    <t>K3+207</t>
  </si>
  <si>
    <t>K3+323</t>
  </si>
  <si>
    <t>K3+422</t>
  </si>
  <si>
    <t>K3+666</t>
  </si>
  <si>
    <t>K4+068</t>
  </si>
  <si>
    <t>K3+696</t>
  </si>
  <si>
    <t>K3+925</t>
  </si>
  <si>
    <t>Kênh cây Táo</t>
  </si>
  <si>
    <t>Kênh Cây Táo</t>
  </si>
  <si>
    <t>K0+000</t>
  </si>
  <si>
    <t>Vượt cấp số 1</t>
  </si>
  <si>
    <t>VC1</t>
  </si>
  <si>
    <t>K0+647</t>
  </si>
  <si>
    <t>Vượt cấp số 3</t>
  </si>
  <si>
    <t>VC3</t>
  </si>
  <si>
    <t>K1+433</t>
  </si>
  <si>
    <t>Vượt cấp số 5</t>
  </si>
  <si>
    <t>VC5</t>
  </si>
  <si>
    <t>Vượt cấp số 7</t>
  </si>
  <si>
    <t>VC7</t>
  </si>
  <si>
    <t>Vượt cấp số 9</t>
  </si>
  <si>
    <t>VC9</t>
  </si>
  <si>
    <t>K3+185</t>
  </si>
  <si>
    <t>K7+568</t>
  </si>
  <si>
    <t>K7+749</t>
  </si>
  <si>
    <t>Vượt cấp số 11</t>
  </si>
  <si>
    <t>VC11</t>
  </si>
  <si>
    <t>K8+370</t>
  </si>
  <si>
    <t>Kênh C23-1</t>
  </si>
  <si>
    <t>C23-1</t>
  </si>
  <si>
    <t>Kênh C23-2</t>
  </si>
  <si>
    <t>C23-2</t>
  </si>
  <si>
    <t>Kênh C23-3</t>
  </si>
  <si>
    <t>C23-3</t>
  </si>
  <si>
    <t>Kênh C23-4</t>
  </si>
  <si>
    <t>C23-4</t>
  </si>
  <si>
    <t>Kênh C23-5</t>
  </si>
  <si>
    <t>C23-5</t>
  </si>
  <si>
    <t>Kênh C23-6</t>
  </si>
  <si>
    <t>C23-6</t>
  </si>
  <si>
    <t>K0+050</t>
  </si>
  <si>
    <t>K0+195</t>
  </si>
  <si>
    <t>K0+297</t>
  </si>
  <si>
    <t>T8-2</t>
  </si>
  <si>
    <t>K0+061</t>
  </si>
  <si>
    <t>T8-23-1</t>
  </si>
  <si>
    <t>T8-23-7</t>
  </si>
  <si>
    <t>T8-23-10</t>
  </si>
  <si>
    <t>K0+667</t>
  </si>
  <si>
    <t>T8-15-2</t>
  </si>
  <si>
    <t>K1+329</t>
  </si>
  <si>
    <t>T8-15-4</t>
  </si>
  <si>
    <t>K2+830</t>
  </si>
  <si>
    <t>Mương Ó 19</t>
  </si>
  <si>
    <t>K2+746</t>
  </si>
  <si>
    <t>Mương Ó 19-2</t>
  </si>
  <si>
    <t>K0+541</t>
  </si>
  <si>
    <t>K0+553</t>
  </si>
  <si>
    <t>K0+015</t>
  </si>
  <si>
    <t xml:space="preserve"> K0+020</t>
  </si>
  <si>
    <t>Tên 
cống</t>
  </si>
  <si>
    <t>Xác nhận
của tổ
chức Hợp
tác dùng
nước</t>
  </si>
  <si>
    <t>3. Xã Phong Phú</t>
  </si>
  <si>
    <t>4. Xã Phú Lạc</t>
  </si>
  <si>
    <t>5. Xã Phước Thể</t>
  </si>
  <si>
    <t>6. Xã Vĩnh Hảo</t>
  </si>
  <si>
    <t>7. Xã Vĩnh Tân</t>
  </si>
  <si>
    <t>Kênh Cây cà</t>
  </si>
  <si>
    <t xml:space="preserve">Thôn 1 </t>
  </si>
  <si>
    <t>I. HUYỆN TUY PHONG</t>
  </si>
  <si>
    <t>1. Xã Bình An</t>
  </si>
  <si>
    <t>Hệ thống hồ Cà Giây</t>
  </si>
  <si>
    <t>Kênh Cà Giây - Tà Mú</t>
  </si>
  <si>
    <t>Kênh N1 (Kênh Ông Thái)</t>
  </si>
  <si>
    <t>N1</t>
  </si>
  <si>
    <t>K0+975</t>
  </si>
  <si>
    <t>Kênh N2 (Kênh Ông Trọng)</t>
  </si>
  <si>
    <t>N2</t>
  </si>
  <si>
    <t>K1+175</t>
  </si>
  <si>
    <t>Kênh N4 (Kênh Ông Sang)</t>
  </si>
  <si>
    <t>An Trung</t>
  </si>
  <si>
    <t>N4</t>
  </si>
  <si>
    <t>K1+426</t>
  </si>
  <si>
    <t>Kênh N6 (Kênh Ông Tây)</t>
  </si>
  <si>
    <t>K2+578</t>
  </si>
  <si>
    <t>Kênh N8 (Kênh Cọc Và)</t>
  </si>
  <si>
    <t>K4+071</t>
  </si>
  <si>
    <t>Kênh N10 (Kênh Ông Đẹt)</t>
  </si>
  <si>
    <t>K4+078</t>
  </si>
  <si>
    <t>Kênh N12 (Kênh Ông Đen)</t>
  </si>
  <si>
    <t>K4+159</t>
  </si>
  <si>
    <t>Kênh N14 (Kênh Ông Tuấn)</t>
  </si>
  <si>
    <t>K4+472</t>
  </si>
  <si>
    <t>Kênh N16 (Kênh Ông Bằng)</t>
  </si>
  <si>
    <t>K4+759</t>
  </si>
  <si>
    <t>Đập Tà Mú</t>
  </si>
  <si>
    <t>Kênh Cọc Hòa</t>
  </si>
  <si>
    <t>K0+075</t>
  </si>
  <si>
    <t>Kênh Thị</t>
  </si>
  <si>
    <t>K0+109</t>
  </si>
  <si>
    <t>Kênh Bà Tài</t>
  </si>
  <si>
    <t>K2+780</t>
  </si>
  <si>
    <t>Kênh N1 (Kênh Ông Lùn)</t>
  </si>
  <si>
    <t>K1+116</t>
  </si>
  <si>
    <t>Kênh N2 (Kênh Sa Lung)</t>
  </si>
  <si>
    <t>K0+302</t>
  </si>
  <si>
    <t>Kênh Tháo Sa Lung, Xi phông</t>
  </si>
  <si>
    <t>Kênh N3 (Kênh Ông Thưởng)</t>
  </si>
  <si>
    <t>N3</t>
  </si>
  <si>
    <t>K2+320</t>
  </si>
  <si>
    <t>Kênh N4 (Kênh Sáng Lý Phố)</t>
  </si>
  <si>
    <t>An Trung, An Lạc</t>
  </si>
  <si>
    <t>K2+658</t>
  </si>
  <si>
    <t>Kênh N5 (Kênh Ông Hùng)</t>
  </si>
  <si>
    <t>N5</t>
  </si>
  <si>
    <t>K2+463</t>
  </si>
  <si>
    <t>Kênh N6 (Kênh La Thang Hạ)</t>
  </si>
  <si>
    <t>An Lạc</t>
  </si>
  <si>
    <t>N6</t>
  </si>
  <si>
    <t>K4+91</t>
  </si>
  <si>
    <t>Kênh N7 (Kênh Ông Sinh)</t>
  </si>
  <si>
    <t>N7</t>
  </si>
  <si>
    <t>K3+10</t>
  </si>
  <si>
    <t>Kênh N8 (Kênh Ông Ny)</t>
  </si>
  <si>
    <t>N8</t>
  </si>
  <si>
    <t>K4+563</t>
  </si>
  <si>
    <t>Kênh N9 (Kênh Ông Phụng)</t>
  </si>
  <si>
    <t>N9</t>
  </si>
  <si>
    <t>K3+288</t>
  </si>
  <si>
    <t>Kênh N10 (Kênh Xóm Nùng)</t>
  </si>
  <si>
    <t>N10</t>
  </si>
  <si>
    <t>K4+695</t>
  </si>
  <si>
    <t>Kênh N11 (Kênh Ông Châu Lê)</t>
  </si>
  <si>
    <t>N11</t>
  </si>
  <si>
    <t>K3+486</t>
  </si>
  <si>
    <t>Kênh N13 (Kênh La Thang Thượng)</t>
  </si>
  <si>
    <t>N13</t>
  </si>
  <si>
    <t>K3+739</t>
  </si>
  <si>
    <t>Kênh Tà Mú - Úy Thay</t>
  </si>
  <si>
    <t>Kênh N1 (Kênh Ông Trung)</t>
  </si>
  <si>
    <t>K0+315</t>
  </si>
  <si>
    <t>Kênh N2 (Kênh Ông Túc)</t>
  </si>
  <si>
    <t>K1+663</t>
  </si>
  <si>
    <t>Kênh N3 (Kênh Ông Xuân)</t>
  </si>
  <si>
    <t>K0+442</t>
  </si>
  <si>
    <t>Kênh N4 (Kênh Ông Bảy)</t>
  </si>
  <si>
    <t>K2+107</t>
  </si>
  <si>
    <t>Kênh N5 (Kênh Ông Sơn)</t>
  </si>
  <si>
    <t>K0+572</t>
  </si>
  <si>
    <t>Kênh N6 (Kênh Ông Và)</t>
  </si>
  <si>
    <t>K2+397</t>
  </si>
  <si>
    <t>Kênh N7 (Kênh Ông Xíu 1)</t>
  </si>
  <si>
    <t>K0+742</t>
  </si>
  <si>
    <t>Kênh N8 (Kênh Ông Đức)</t>
  </si>
  <si>
    <t>K6+10</t>
  </si>
  <si>
    <t>Kênh N9 (Kênh Ông Xíu 2)</t>
  </si>
  <si>
    <t>K1+209</t>
  </si>
  <si>
    <t>Kênh N11 (Kênh Ông Thanh)</t>
  </si>
  <si>
    <t>K1+436</t>
  </si>
  <si>
    <t>Kênh N13 (Kênh Ông Đông)</t>
  </si>
  <si>
    <t>K1+749</t>
  </si>
  <si>
    <t>Kênh N15 (Kênh Ông Thắng)</t>
  </si>
  <si>
    <t>N15</t>
  </si>
  <si>
    <t>K2+683</t>
  </si>
  <si>
    <t>Kênh N17 (Kênh BS Phương)</t>
  </si>
  <si>
    <t>N17</t>
  </si>
  <si>
    <t>K2+808</t>
  </si>
  <si>
    <t>Kênh N19 (Kênh Ông Thông)</t>
  </si>
  <si>
    <t>N19</t>
  </si>
  <si>
    <t>K3+184</t>
  </si>
  <si>
    <t>Kênh N21 (Kênh Ông Xã)</t>
  </si>
  <si>
    <t>N21</t>
  </si>
  <si>
    <t>K3+556</t>
  </si>
  <si>
    <t>Kênh N23 (Kênh Ông Nguyên)</t>
  </si>
  <si>
    <t>N23</t>
  </si>
  <si>
    <t>K3+994</t>
  </si>
  <si>
    <t>Kênh N25 (Kênh Ông Cường)</t>
  </si>
  <si>
    <t>N25</t>
  </si>
  <si>
    <t>K5+101</t>
  </si>
  <si>
    <t>Kênh N27 (Kênh Ông Phương Cò)</t>
  </si>
  <si>
    <t>N27</t>
  </si>
  <si>
    <t>K5+313</t>
  </si>
  <si>
    <t>Kênh N29 (CLN Tầm Nhìn: Năm Long)</t>
  </si>
  <si>
    <t>N29</t>
  </si>
  <si>
    <t>K5+789</t>
  </si>
  <si>
    <t>IV</t>
  </si>
  <si>
    <t>Đập Bo Bo</t>
  </si>
  <si>
    <t xml:space="preserve">Kênh N1 </t>
  </si>
  <si>
    <t>Kênh N2 (Họng Ông Trực)</t>
  </si>
  <si>
    <t>K2+615</t>
  </si>
  <si>
    <t>Kênh N3 (Cống Ông Vĩnh)</t>
  </si>
  <si>
    <t>K2+835</t>
  </si>
  <si>
    <t>Kênh N4 (Cống Ông Năm)</t>
  </si>
  <si>
    <t>K3+415</t>
  </si>
  <si>
    <t>Kênh N5 (Họng Ông Thủy)</t>
  </si>
  <si>
    <t>K5+481</t>
  </si>
  <si>
    <t>Kênh N8 (Họng Ông Hoàng)</t>
  </si>
  <si>
    <t>K5+724</t>
  </si>
  <si>
    <t>2. Xã Hải Ninh</t>
  </si>
  <si>
    <t>Đập Cằn Răng</t>
  </si>
  <si>
    <t>Kênh N1 (Kênh Sắt)</t>
  </si>
  <si>
    <t>Hải Thủy</t>
  </si>
  <si>
    <t>K1+640</t>
  </si>
  <si>
    <t>Kênh N2 (Kênh Ông Thương)</t>
  </si>
  <si>
    <t>Hải Lạc</t>
  </si>
  <si>
    <t>K0+740</t>
  </si>
  <si>
    <t>Kênh N3 (Kênh Ông Tiến)</t>
  </si>
  <si>
    <t>K2+415</t>
  </si>
  <si>
    <t>Kênh N4 (Kênh Ông Sửu)</t>
  </si>
  <si>
    <t>Hải Thủy, Hải Lạc, An Lạc</t>
  </si>
  <si>
    <t>K0+750</t>
  </si>
  <si>
    <t>Kênh N6 (Kênh Tà Lăng trên)</t>
  </si>
  <si>
    <t>Hải Thủy, An Lạc</t>
  </si>
  <si>
    <t>K0+811</t>
  </si>
  <si>
    <t>Kênh N8 (Kênh Năm Thung)</t>
  </si>
  <si>
    <t>Kênh N10 (Kênh Ông Phú)</t>
  </si>
  <si>
    <t>K1+925</t>
  </si>
  <si>
    <t xml:space="preserve">Kênh N12 </t>
  </si>
  <si>
    <t>N12</t>
  </si>
  <si>
    <t>K2+300</t>
  </si>
  <si>
    <t>Kênh N14 (Kênh Cà Giang)</t>
  </si>
  <si>
    <t>N14</t>
  </si>
  <si>
    <t>K2+515</t>
  </si>
  <si>
    <t>Kênh N16 (Kênh Chính)</t>
  </si>
  <si>
    <t>N16</t>
  </si>
  <si>
    <t>K2+535</t>
  </si>
  <si>
    <t>Đập Úy Thay</t>
  </si>
  <si>
    <t>Kênh N1 (Kênh Chướng Nhì)</t>
  </si>
  <si>
    <t>K1+604</t>
  </si>
  <si>
    <t>Kênh N3 (Kênh Sào)</t>
  </si>
  <si>
    <t>Hải Thủy, Hải Lạc, Hải Xuân, An Lạc, Huyện Đội</t>
  </si>
  <si>
    <t>K4+833</t>
  </si>
  <si>
    <t>Kênh N4 (Kênh Lò Than)</t>
  </si>
  <si>
    <t>Hải Thủy, Bình Cảnh, Cá thể Cà Giây</t>
  </si>
  <si>
    <t>K3+483</t>
  </si>
  <si>
    <t>Kênh N5 (Kênh Miếu)</t>
  </si>
  <si>
    <t>Hải Xuân</t>
  </si>
  <si>
    <t>K6+223</t>
  </si>
  <si>
    <t>Kênh N6 (Kênh Hếnh Mũ)</t>
  </si>
  <si>
    <t>K4+126</t>
  </si>
  <si>
    <t>Kênh N7 (Kênh Sông Mao)</t>
  </si>
  <si>
    <t>Hải Lạc, Hải Xuân, Cá Thể Hải Ninh</t>
  </si>
  <si>
    <t>K6+596</t>
  </si>
  <si>
    <t>Kênh N8 (Kênh Cà Nha)</t>
  </si>
  <si>
    <t>K4+849</t>
  </si>
  <si>
    <t>Kênh N9 (Kênh Tám Ca)</t>
  </si>
  <si>
    <t>Hải Lạc, Bình Quang</t>
  </si>
  <si>
    <t>K8+58</t>
  </si>
  <si>
    <t>Kênh N10 (Kênh Xếp Là)</t>
  </si>
  <si>
    <t>K5+705</t>
  </si>
  <si>
    <t>Kênh N6 (Họng Cà Nang)</t>
  </si>
  <si>
    <t>An Bình, Hải Ninh</t>
  </si>
  <si>
    <t>K5+232</t>
  </si>
  <si>
    <t>Kênh N10 (Họng Bà Nga)</t>
  </si>
  <si>
    <t>Hải Ninh</t>
  </si>
  <si>
    <t>K6+690</t>
  </si>
  <si>
    <t>Kênh N7 (Họng Ông Nhãn)</t>
  </si>
  <si>
    <t>K6+420</t>
  </si>
  <si>
    <t>Kênh N12</t>
  </si>
  <si>
    <t>K7+992</t>
  </si>
  <si>
    <t>Đập Ma Ó</t>
  </si>
  <si>
    <t>Kênh N1 (La Thang)</t>
  </si>
  <si>
    <t>Hải Thủy, Cá Thể Cà Giây, Hải Xuân, Bình Tiến</t>
  </si>
  <si>
    <t>Kênh N5' (Bọng Rọc)</t>
  </si>
  <si>
    <t>N5'</t>
  </si>
  <si>
    <t>K2+622</t>
  </si>
  <si>
    <t>V</t>
  </si>
  <si>
    <t>Kênh tiếp nước Úy Thay - Đá Giá</t>
  </si>
  <si>
    <t>Kênh N8 (Đập Măng)</t>
  </si>
  <si>
    <t>Hải Xuân, Chợ Lầu 2</t>
  </si>
  <si>
    <t>K7+489</t>
  </si>
  <si>
    <t>Kênh N10 (Cống Láng cát)</t>
  </si>
  <si>
    <t>Hải Xuân, Chợ Lầu II</t>
  </si>
  <si>
    <t>K7+890</t>
  </si>
  <si>
    <t>Kênh N12 (Cống Láng Trâm)</t>
  </si>
  <si>
    <t>K9+256</t>
  </si>
  <si>
    <t>3. Xã Phan Thanh</t>
  </si>
  <si>
    <t>Kênh N2 (Kênh Tà Bưng)</t>
  </si>
  <si>
    <t>Bình Cảnh</t>
  </si>
  <si>
    <t>K2+793</t>
  </si>
  <si>
    <t>Kênh N12 (Kênh Dâu Cá)</t>
  </si>
  <si>
    <t>Hải Thủy, Chợ Lầu I, Bình Quang, Bình Cảnh</t>
  </si>
  <si>
    <t>K6+682</t>
  </si>
  <si>
    <t>Đập Đồng Mới</t>
  </si>
  <si>
    <t>Kênh N1 (Kênh Lý Đá)</t>
  </si>
  <si>
    <t>Thanh Khiết, Thanh Bình</t>
  </si>
  <si>
    <t>K1+380</t>
  </si>
  <si>
    <t>Kênh N7 (Bọng Cả Ché)</t>
  </si>
  <si>
    <t>K3+105</t>
  </si>
  <si>
    <t>Kênh N3 (Kênh Bà Lành)</t>
  </si>
  <si>
    <t>K2+340</t>
  </si>
  <si>
    <t>Kênh N9 ( N3 cũ (Tá Anh)</t>
  </si>
  <si>
    <t>Thanh Khiết, Châu Hanh</t>
  </si>
  <si>
    <t>K3+535</t>
  </si>
  <si>
    <t>Kênh N10 (Kênh Phi Mô)</t>
  </si>
  <si>
    <t>Bình Mỹ</t>
  </si>
  <si>
    <t>K9+840</t>
  </si>
  <si>
    <t>Kênh N11 (Kênh N5 cũ)</t>
  </si>
  <si>
    <t>Thanh Khiết, Châu Hanh, Bình Thái</t>
  </si>
  <si>
    <t>K3+940</t>
  </si>
  <si>
    <t>Kênh N12 (Kênh Cây Táo)</t>
  </si>
  <si>
    <t>K10+170</t>
  </si>
  <si>
    <t>Kênh N13 (Bọng Cả Tàu)</t>
  </si>
  <si>
    <t>Châu Hanh</t>
  </si>
  <si>
    <t>K4+580</t>
  </si>
  <si>
    <t>Kênh N14 (Kênh N6 cũ)</t>
  </si>
  <si>
    <t>K10+260</t>
  </si>
  <si>
    <t>Kênh N15 ( Tàu Bay + Hải Sản)</t>
  </si>
  <si>
    <t>Bình Thái, Thái Hiệp</t>
  </si>
  <si>
    <t>K4+830</t>
  </si>
  <si>
    <t>Kênh N16 (Kênh Trại Giống)</t>
  </si>
  <si>
    <t>Trại Giống</t>
  </si>
  <si>
    <t>K10+350</t>
  </si>
  <si>
    <t>Kênh N17 ( Cốc Hành Hạ)</t>
  </si>
  <si>
    <t>K5+220</t>
  </si>
  <si>
    <t>Kênh N20 (Kênh N6')</t>
  </si>
  <si>
    <t>N20</t>
  </si>
  <si>
    <t>K10+740</t>
  </si>
  <si>
    <t>4. Thị trấn Chợ Lầu</t>
  </si>
  <si>
    <t>Kênh N11 (Kênh Cà Nê)</t>
  </si>
  <si>
    <t>Bình Hội</t>
  </si>
  <si>
    <t>K8+753</t>
  </si>
  <si>
    <t>Kênh N14 (Kênh Đé)</t>
  </si>
  <si>
    <t>Chợ Lầu I, Bình Cảnh, Bình Quang</t>
  </si>
  <si>
    <t>K8+516</t>
  </si>
  <si>
    <t>Kênh N15 (Kênh Cà Lâm)</t>
  </si>
  <si>
    <t>Chợ Lầu I, Bình Hội, Bình Quang</t>
  </si>
  <si>
    <t>K9+633</t>
  </si>
  <si>
    <t>Kênh N16 (Kênh Cà Thang)</t>
  </si>
  <si>
    <t>Bình Quang</t>
  </si>
  <si>
    <t>Kênh N17 (Kênh Rá Trên)</t>
  </si>
  <si>
    <t>Chợ Lầu I, Bình Quang</t>
  </si>
  <si>
    <t>K10+169</t>
  </si>
  <si>
    <t>Kênh N18 (Kênh Cà Thanh)</t>
  </si>
  <si>
    <t>N18</t>
  </si>
  <si>
    <t>Kênh N19 (Kênh Rá Dưới)</t>
  </si>
  <si>
    <t>K10+459</t>
  </si>
  <si>
    <t>Kênh N20 (Kênh Táo)</t>
  </si>
  <si>
    <t>K10+369</t>
  </si>
  <si>
    <t>Kênh N21 (Kênh Đá)</t>
  </si>
  <si>
    <t>Chợ Lầu I, Bình Phước, Bình Hội, Bình Cảnh</t>
  </si>
  <si>
    <t>K10+959</t>
  </si>
  <si>
    <t>Kênh N22 (Kênh Cà Nao )</t>
  </si>
  <si>
    <t>N22</t>
  </si>
  <si>
    <t>K10+995</t>
  </si>
  <si>
    <t xml:space="preserve">Kênh N2 </t>
  </si>
  <si>
    <t>Hải Xuân, Bình Hội, Chợ Lầu I-II, Bình Tiến</t>
  </si>
  <si>
    <t>K3+205</t>
  </si>
  <si>
    <t>Kênh N2' (Bọng Coóc Lai)</t>
  </si>
  <si>
    <t>N2'</t>
  </si>
  <si>
    <t>K3+164</t>
  </si>
  <si>
    <t>Kênh N4' (Bậc nước P4)</t>
  </si>
  <si>
    <t>N4'</t>
  </si>
  <si>
    <t>K4+27</t>
  </si>
  <si>
    <t>Kênh N6 (Kênh Cà Nho)</t>
  </si>
  <si>
    <t>Bình Phước, Bình Hiếu</t>
  </si>
  <si>
    <t>K6+30</t>
  </si>
  <si>
    <t>Kênh N7 (Thanh Hoa)</t>
  </si>
  <si>
    <t>Hải Xuân, Bình Tiến</t>
  </si>
  <si>
    <t>K2+689</t>
  </si>
  <si>
    <t>Kênh N9</t>
  </si>
  <si>
    <t>Chợ Lầu I-II, Bình Phước</t>
  </si>
  <si>
    <t>K3+219</t>
  </si>
  <si>
    <t>Kênh N9'</t>
  </si>
  <si>
    <t>Chợ Lầu I, Bình Phước</t>
  </si>
  <si>
    <t>N9'</t>
  </si>
  <si>
    <t>K4+545</t>
  </si>
  <si>
    <t>Kênh N13 (Kênh Dí - Dôn)</t>
  </si>
  <si>
    <t>K5+825</t>
  </si>
  <si>
    <t>Đập Chà Vầu</t>
  </si>
  <si>
    <t>Kênh N2</t>
  </si>
  <si>
    <t>Bình Phước, Chợ Lầu II, Bình Đức, Bình Thủy</t>
  </si>
  <si>
    <t>K1+662</t>
  </si>
  <si>
    <t>Kênh N2'</t>
  </si>
  <si>
    <t>Chợ Lầu II</t>
  </si>
  <si>
    <t>K1+918</t>
  </si>
  <si>
    <t>Kênh N3</t>
  </si>
  <si>
    <t>Bình Hòa, Bình Lễ, Chợ Lầu II, Bình Thắng</t>
  </si>
  <si>
    <t>K1+923</t>
  </si>
  <si>
    <t>Kênh N5</t>
  </si>
  <si>
    <t>K2+566</t>
  </si>
  <si>
    <t>Kênh N18 (Mương Vàng)</t>
  </si>
  <si>
    <t>Kênh N22 (Kênh Láng)</t>
  </si>
  <si>
    <t>Chợ Lầu I</t>
  </si>
  <si>
    <t>Kênh N6 (Ma Ní)</t>
  </si>
  <si>
    <t>Bình Tiến, Hải Xuân, Chợ Lầu II</t>
  </si>
  <si>
    <t>K6+993</t>
  </si>
  <si>
    <t>5. Xã Hồng Thái</t>
  </si>
  <si>
    <t>Hệ thống đập Đồng Mới</t>
  </si>
  <si>
    <t>Kênh chính Tây</t>
  </si>
  <si>
    <t>Kênh N2 (Kênh Hoàng Tùng)</t>
  </si>
  <si>
    <t>Thái Bình, Thái An</t>
  </si>
  <si>
    <t>K5+920</t>
  </si>
  <si>
    <t>Kênh N4 (Lăng Lê (Tám Lùn)</t>
  </si>
  <si>
    <t>Thái Hiệp, Thái Bình, Thái Hòa, Thái An</t>
  </si>
  <si>
    <t>K6+980</t>
  </si>
  <si>
    <t>Kênh N6 (Kênh Đá Cú)</t>
  </si>
  <si>
    <t>Thái Hòa</t>
  </si>
  <si>
    <t>K7+460</t>
  </si>
  <si>
    <t>Kênh N8 (Kênh Xiên Xiên)</t>
  </si>
  <si>
    <t>K9+020</t>
  </si>
  <si>
    <t>Kênh N19 (Kênh Bà Huyện)</t>
  </si>
  <si>
    <t>Thái Hiệp, Thái Bình</t>
  </si>
  <si>
    <t>Kênh N21 (Kênh Tum)</t>
  </si>
  <si>
    <t>Thái Bình</t>
  </si>
  <si>
    <t>K7+410</t>
  </si>
  <si>
    <t>Kênh N23 (Kênh Bầu Đá)</t>
  </si>
  <si>
    <t>Kênh N25 (Kênh Nà Sũng)</t>
  </si>
  <si>
    <t>K8+750</t>
  </si>
  <si>
    <t>Kênh chính Đông</t>
  </si>
  <si>
    <t>Kênh N1(Mương Bầu)</t>
  </si>
  <si>
    <t>Thái An</t>
  </si>
  <si>
    <t>K2+920</t>
  </si>
  <si>
    <t>HTX Thái An</t>
  </si>
  <si>
    <t>Kênh N2 (Kênh Mai Tuấn)</t>
  </si>
  <si>
    <t>K1+660</t>
  </si>
  <si>
    <t>Kênh N3 (Kênh Đồng Keo)</t>
  </si>
  <si>
    <t>K3+560</t>
  </si>
  <si>
    <t>Kênh N4 (Kênh Mai Mỹ)</t>
  </si>
  <si>
    <t>K2+80</t>
  </si>
  <si>
    <t>Kênh N5 (Kênh Thứ Hai )</t>
  </si>
  <si>
    <t>HTX Thái Thành</t>
  </si>
  <si>
    <t>Kênh N8 (Kênh Cây Lim)</t>
  </si>
  <si>
    <t>K2+500</t>
  </si>
  <si>
    <t>Kênh N10 (Mương Gò)</t>
  </si>
  <si>
    <t>K2+660</t>
  </si>
  <si>
    <t>Kênh N12 (Kênh Cây Bướm)</t>
  </si>
  <si>
    <t>K3+70</t>
  </si>
  <si>
    <t>Kênh N14 (Kênh Mười Dê)</t>
  </si>
  <si>
    <t>K3+210</t>
  </si>
  <si>
    <t>Kênh N16 ( Huỳnh Thị Nhâm)</t>
  </si>
  <si>
    <t>Kênh N18 (Kênh Đội Nhu)</t>
  </si>
  <si>
    <t>Kênh N20 (Kênh Cánh Xơi)</t>
  </si>
  <si>
    <t>6. Xã Phan Hiệp</t>
  </si>
  <si>
    <t>Kênh N22 (Kênh 12 cũ)</t>
  </si>
  <si>
    <t>Chợ Lầu I, Bình Đức</t>
  </si>
  <si>
    <t>K5+700</t>
  </si>
  <si>
    <t>Hệ thống đập Ma Ó</t>
  </si>
  <si>
    <t>Kênh N15 (Kênh Lò Giăng)</t>
  </si>
  <si>
    <t>Bình Phước, Bình Tiến, Bình Hiếu</t>
  </si>
  <si>
    <t>K6+269</t>
  </si>
  <si>
    <t>Kênh N17 (Kênh Chiếu Sáng)</t>
  </si>
  <si>
    <t>Bình Hiếu</t>
  </si>
  <si>
    <t>K7+204</t>
  </si>
  <si>
    <t>Hệ thống đập Chà Vầu</t>
  </si>
  <si>
    <t>Kênh N3'</t>
  </si>
  <si>
    <t>Chợ Lầu II, Bình Tiến, Bình Đức</t>
  </si>
  <si>
    <t>N3'</t>
  </si>
  <si>
    <t>K1+498</t>
  </si>
  <si>
    <t>Kênh N4</t>
  </si>
  <si>
    <t>Chợ Lầu II, Bình Phước, Bình Đức, Bình Hiếu</t>
  </si>
  <si>
    <t>K3+90</t>
  </si>
  <si>
    <t>Kênh N4'</t>
  </si>
  <si>
    <t>Chợ Lầu II, Bình Đức, Bình Thắng</t>
  </si>
  <si>
    <t>K3+644</t>
  </si>
  <si>
    <t>Kênh N6'</t>
  </si>
  <si>
    <t>Chợ Lầu II, Bình Hiếu, Bình Lễ</t>
  </si>
  <si>
    <t>N6'</t>
  </si>
  <si>
    <t>K3+887</t>
  </si>
  <si>
    <t>Kênh N2 (Đồng Gòn)</t>
  </si>
  <si>
    <t>Bình Tiến</t>
  </si>
  <si>
    <t>K4+464</t>
  </si>
  <si>
    <t>Kênh N4 (Đồng Măng)</t>
  </si>
  <si>
    <t>K6+841</t>
  </si>
  <si>
    <t>7. Xã Phan Hòa</t>
  </si>
  <si>
    <t>Kênh N1'</t>
  </si>
  <si>
    <t>Bình Hội, Bình Hòa</t>
  </si>
  <si>
    <t>N1'</t>
  </si>
  <si>
    <t>K1+367</t>
  </si>
  <si>
    <t>Kênh N7</t>
  </si>
  <si>
    <t>Bình Thắng</t>
  </si>
  <si>
    <t>K3+803</t>
  </si>
  <si>
    <t>Bình Hiếu, Bình Lễ, Bình Thắng</t>
  </si>
  <si>
    <t>K4+603</t>
  </si>
  <si>
    <t>Hệ thống đập Nha Mưng</t>
  </si>
  <si>
    <t>Kênh N2 (Kênh Bà Tiền)</t>
  </si>
  <si>
    <t>Bình Tiến, Bình Thủy, Bình Minh</t>
  </si>
  <si>
    <t>K1+619</t>
  </si>
  <si>
    <t>Kênh N2' (Kênh Bà Kiên)</t>
  </si>
  <si>
    <t>Bình Minh, Bình Thắng</t>
  </si>
  <si>
    <t>K0+870</t>
  </si>
  <si>
    <t xml:space="preserve">Kênh N3 </t>
  </si>
  <si>
    <t>K1+655</t>
  </si>
  <si>
    <t>Bình Lễ, Bình Minh</t>
  </si>
  <si>
    <t>K3+347</t>
  </si>
  <si>
    <t>Bình Lễ, Bình Minh, Bình Thắng</t>
  </si>
  <si>
    <t>K4+196</t>
  </si>
  <si>
    <t>Kênh N10</t>
  </si>
  <si>
    <t>Thôn Bình Thắng</t>
  </si>
  <si>
    <t>K5+358</t>
  </si>
  <si>
    <t>Kênh N11</t>
  </si>
  <si>
    <t>Kênh N13 (Bờ Bạn Ngoài)</t>
  </si>
  <si>
    <t>K5+934</t>
  </si>
  <si>
    <t>Kênh N14 (Đập Tầm Ru)</t>
  </si>
  <si>
    <t>Hải Xuân, Bình Thắng, Bình Tiến</t>
  </si>
  <si>
    <t>K10+5</t>
  </si>
  <si>
    <t>Kênh N16 (Cống Tầm Ru - Tà Bo)</t>
  </si>
  <si>
    <t>K10+728</t>
  </si>
  <si>
    <t>Kênh N18</t>
  </si>
  <si>
    <t>K13+200</t>
  </si>
  <si>
    <t>Kênh N20 (Cống Ông Thiện)</t>
  </si>
  <si>
    <t>K14+148</t>
  </si>
  <si>
    <t>Kênh Đá Giá</t>
  </si>
  <si>
    <t>K15+498</t>
  </si>
  <si>
    <t>Kênh Bà Nao</t>
  </si>
  <si>
    <t>Bình Thắng, Bình Minh 9Phan Hòa, xã Hòa Minh</t>
  </si>
  <si>
    <t>K0</t>
  </si>
  <si>
    <t>8. Xã Phan Rí Thành</t>
  </si>
  <si>
    <t>Kênh N8 (Kênh Thốt )</t>
  </si>
  <si>
    <t>Bình Liêm</t>
  </si>
  <si>
    <t xml:space="preserve">Kênh N11 </t>
  </si>
  <si>
    <t>K5+821</t>
  </si>
  <si>
    <t>Kênh N19 (Kênh Sũng)</t>
  </si>
  <si>
    <t>Bình Liêm, Bình Thủy, Bình Hiếu</t>
  </si>
  <si>
    <t>Bình Thủy, Bình Hiếu, Bình Thắng</t>
  </si>
  <si>
    <t>Bình Thủy, Bình Hòa, Bình Lễ</t>
  </si>
  <si>
    <t>K6+585</t>
  </si>
  <si>
    <t>Kênh N8' (Kênh Cà Nho)</t>
  </si>
  <si>
    <t>Bình Thủy</t>
  </si>
  <si>
    <t>N8'</t>
  </si>
  <si>
    <t>K6+241</t>
  </si>
  <si>
    <t>K5+519</t>
  </si>
  <si>
    <t>Kênh N13</t>
  </si>
  <si>
    <t>Bình Lễ, Bình Hòa</t>
  </si>
  <si>
    <t>K6+515</t>
  </si>
  <si>
    <t>Kênh N15</t>
  </si>
  <si>
    <t>HTX Bình Lễ</t>
  </si>
  <si>
    <t>K9+104</t>
  </si>
  <si>
    <t>Kênh N15'( Rọc Xoài + Bà Đề)</t>
  </si>
  <si>
    <t>N15'</t>
  </si>
  <si>
    <t>K8+821</t>
  </si>
  <si>
    <t>Cụm cuối tuyến</t>
  </si>
  <si>
    <t>K9+300</t>
  </si>
  <si>
    <t xml:space="preserve">Kênh N3' (Kênh Bọng Xoài) </t>
  </si>
  <si>
    <t>Bình Thủy, Bình Lễ</t>
  </si>
  <si>
    <t>K1+709</t>
  </si>
  <si>
    <t xml:space="preserve">Kênh N4 </t>
  </si>
  <si>
    <t>Bình Thủy, Bình Minh</t>
  </si>
  <si>
    <t>K2+402</t>
  </si>
  <si>
    <t>Kênh N5' (Kênh 18/4)</t>
  </si>
  <si>
    <t>K2+667</t>
  </si>
  <si>
    <t>Kênh N12 ( Bờ Bạn Trong)</t>
  </si>
  <si>
    <t>9. Xã Sông Bình</t>
  </si>
  <si>
    <t>Hệ thống đập 812</t>
  </si>
  <si>
    <t>Kênh N2 (Kênh Sông Bằng)</t>
  </si>
  <si>
    <t>Sông Bằng</t>
  </si>
  <si>
    <t>K0+910</t>
  </si>
  <si>
    <t>Kênh N4 (Kênh 5.2 ha)</t>
  </si>
  <si>
    <t>K2+210</t>
  </si>
  <si>
    <t>Kênh N6 (Kênh Bình Phụ)</t>
  </si>
  <si>
    <t>Bình Phụ</t>
  </si>
  <si>
    <t>K5+465</t>
  </si>
  <si>
    <t>Kênh N8 (Kênh Hòn Mốc)</t>
  </si>
  <si>
    <t>Hòn Mốc</t>
  </si>
  <si>
    <t>K7+365</t>
  </si>
  <si>
    <t>Kênh N10 (Kênh Láng Xéo)</t>
  </si>
  <si>
    <t>Láng Xéo</t>
  </si>
  <si>
    <t>K8+565</t>
  </si>
  <si>
    <t>10. Thị trấn Lương Sơn</t>
  </si>
  <si>
    <t>Kênh N1 (Kênh Ruộng Mới)</t>
  </si>
  <si>
    <t>Xã Lương Sơn</t>
  </si>
  <si>
    <t>K0+790</t>
  </si>
  <si>
    <t>Kênh N2 (Kênh Phú + Hòa)</t>
  </si>
  <si>
    <t>Kênh N3 (Kênh Cống Trầm)</t>
  </si>
  <si>
    <t>K3+40</t>
  </si>
  <si>
    <t>Kênh N4 (Kênh Ruộng Dạng)</t>
  </si>
  <si>
    <t>K0+940</t>
  </si>
  <si>
    <t>Kênh N5 (Mương Cống Đen)</t>
  </si>
  <si>
    <t>K3+420</t>
  </si>
  <si>
    <t>Kênh N6 (Kênh Ruộng Suối)</t>
  </si>
  <si>
    <t>K1+740</t>
  </si>
  <si>
    <t>Kênh N7 (Cuối kênh Tả)</t>
  </si>
  <si>
    <t>K4+520</t>
  </si>
  <si>
    <t>Kênh N8 (Cuối Kênh Hữu)</t>
  </si>
  <si>
    <t>11. Xã Sông Lũy</t>
  </si>
  <si>
    <t>Hệ thống đập Sông Khiêng</t>
  </si>
  <si>
    <t>Kênh N1 (Kênh Ông Tài)</t>
  </si>
  <si>
    <t>K0+520</t>
  </si>
  <si>
    <t>Kênh N2 (Kênh Lồ A Phổ)</t>
  </si>
  <si>
    <t>K2+220</t>
  </si>
  <si>
    <t>Kênh N3 (Kênh Ông Thuận)</t>
  </si>
  <si>
    <t>K1+30</t>
  </si>
  <si>
    <t>Kênh N5 (Kênh Vy Nam)</t>
  </si>
  <si>
    <t>K1+620</t>
  </si>
  <si>
    <t>Kênh N7 ( Sẩm Sướng Tài)</t>
  </si>
  <si>
    <t>K1+720</t>
  </si>
  <si>
    <t>Kênh N9 (Kênh Ông Tắc)</t>
  </si>
  <si>
    <t>K1+970</t>
  </si>
  <si>
    <t>Kênh N11 (Kênh đội II)</t>
  </si>
  <si>
    <t>Kênh N13 (Kênh đội III)</t>
  </si>
  <si>
    <t>Kênh Đá Hàn</t>
  </si>
  <si>
    <t>Đá Hàn</t>
  </si>
  <si>
    <t>Hệ thống đập Tú Sơn</t>
  </si>
  <si>
    <t>Kênh N1 (Kênh Ông Bảo)</t>
  </si>
  <si>
    <t>K3+14</t>
  </si>
  <si>
    <t>Kênh N2 (Kênh Năm Lít)</t>
  </si>
  <si>
    <t>Kênh N3 (Kênh Ông Hảo)</t>
  </si>
  <si>
    <t>K4+14</t>
  </si>
  <si>
    <t>Kênh N4 (Kênh Ông Phương)</t>
  </si>
  <si>
    <t>K1+271</t>
  </si>
  <si>
    <t>Kênh N5 (Kênh Ông Thái)</t>
  </si>
  <si>
    <t>K4+124</t>
  </si>
  <si>
    <t>Kênh N6 (Kênh Bà Mùi)</t>
  </si>
  <si>
    <t>K2+287</t>
  </si>
  <si>
    <t>K4+414</t>
  </si>
  <si>
    <t>Kênh N8 (Kênh Quế - Thắng)</t>
  </si>
  <si>
    <t>K3+44</t>
  </si>
  <si>
    <t>Kênh N9 (Kênh Giẩu - Lợi)</t>
  </si>
  <si>
    <t>K4+534</t>
  </si>
  <si>
    <t>Kênh N10 (Kênh B.Lưu - Sơn)</t>
  </si>
  <si>
    <t>K3+466</t>
  </si>
  <si>
    <t>kênh N11 (Kênh Hùng - Tài)</t>
  </si>
  <si>
    <t>K4+725</t>
  </si>
  <si>
    <t>Kênh N12 (Kênh Ông Châu)</t>
  </si>
  <si>
    <t>K4+204</t>
  </si>
  <si>
    <t>Kênh N13 (Kênh Ông Trung)</t>
  </si>
  <si>
    <t>K5+14</t>
  </si>
  <si>
    <t>Kênh N14 (Ông Khiềng - Dũng)</t>
  </si>
  <si>
    <t>K4+694</t>
  </si>
  <si>
    <t>Kênh N15 ( Ông Trãi +Khầu)</t>
  </si>
  <si>
    <t>K5+54</t>
  </si>
  <si>
    <t>12. Xã Phan Tiến</t>
  </si>
  <si>
    <t>Hệ thống đập Phan Tiến</t>
  </si>
  <si>
    <t>Kênh N1</t>
  </si>
  <si>
    <t>Xã Phan Tiến</t>
  </si>
  <si>
    <t>13. Xã Phan Sơn</t>
  </si>
  <si>
    <t>Hệ thống đập Làng</t>
  </si>
  <si>
    <t>Hệ thống đập Kà Lon 1, 2</t>
  </si>
  <si>
    <t xml:space="preserve">Hệ thống đập É Chim </t>
  </si>
  <si>
    <t>Thôn 1, 2 và 4</t>
  </si>
  <si>
    <t xml:space="preserve">Hệ thống đập Ma Đé </t>
  </si>
  <si>
    <t>Thôn 2 và Thôn 4</t>
  </si>
  <si>
    <t>14. Xã Phan Lâm</t>
  </si>
  <si>
    <t>Hệ thống đập Củ Chi</t>
  </si>
  <si>
    <t>Thôn 1 và Thôn 2</t>
  </si>
  <si>
    <t>Hệ thống đập Ó Chay</t>
  </si>
  <si>
    <t>Hệ thống đập Mới 1, 2</t>
  </si>
  <si>
    <t>III. HUYỆN HÀM THUẬN BẮC</t>
  </si>
  <si>
    <t>II. HUYỆN BẮC BÌNH</t>
  </si>
  <si>
    <t>1. Thị trấn Ma Lâm</t>
  </si>
  <si>
    <t>Hệ thống hồ chứa nước Sông Quao</t>
  </si>
  <si>
    <t>Tai Voi 1</t>
  </si>
  <si>
    <t>CLN N3 - 18</t>
  </si>
  <si>
    <t>M. Cang Chính</t>
  </si>
  <si>
    <t>CLN Bọng Cang</t>
  </si>
  <si>
    <t>K10+492</t>
  </si>
  <si>
    <t>M.Dinh</t>
  </si>
  <si>
    <t>Cụm M.Chùa</t>
  </si>
  <si>
    <t>K0+396</t>
  </si>
  <si>
    <t>M . Dâu Dưới</t>
  </si>
  <si>
    <t>M. Xoài càng cua</t>
  </si>
  <si>
    <t>M. Đội 3</t>
  </si>
  <si>
    <t>M. Kinh Tế</t>
  </si>
  <si>
    <t>M. Quan dền</t>
  </si>
  <si>
    <t>M . Cà Cách</t>
  </si>
  <si>
    <t>M . Bà Lai</t>
  </si>
  <si>
    <t>M. Bàu Sen</t>
  </si>
  <si>
    <t>CLN Bàu Sen</t>
  </si>
  <si>
    <t>M. Gò Cà</t>
  </si>
  <si>
    <t>CLN Gò Cà</t>
  </si>
  <si>
    <t>2. Xã Hồng Liêm</t>
  </si>
  <si>
    <t>Kênh 812-Châu Tá</t>
  </si>
  <si>
    <t>Kênh Châu tá mới 1</t>
  </si>
  <si>
    <t>K4+600</t>
  </si>
  <si>
    <t>Châu Tá 1</t>
  </si>
  <si>
    <t>Kênh Châu tá mới 2</t>
  </si>
  <si>
    <t>K6+300</t>
  </si>
  <si>
    <t>Kênh Châu tá mới 3</t>
  </si>
  <si>
    <t>K6+500</t>
  </si>
  <si>
    <t>Châu Tá 2</t>
  </si>
  <si>
    <t>Kênh Ba Mong</t>
  </si>
  <si>
    <t>Ba Mong</t>
  </si>
  <si>
    <t>Kênh Lò Gạch</t>
  </si>
  <si>
    <t>Lò Gạch</t>
  </si>
  <si>
    <t>K1+650</t>
  </si>
  <si>
    <t>Kênh Cây Ké</t>
  </si>
  <si>
    <t>Cây Ké</t>
  </si>
  <si>
    <t>K2+750</t>
  </si>
  <si>
    <t>Kênh Sáu Tiến</t>
  </si>
  <si>
    <t>Sáu Tiến</t>
  </si>
  <si>
    <t>K3+450</t>
  </si>
  <si>
    <t>Cây Táo</t>
  </si>
  <si>
    <t>K6+450</t>
  </si>
  <si>
    <t>Kênh Tám Non Tả</t>
  </si>
  <si>
    <t>Ba Đố</t>
  </si>
  <si>
    <t>K1+500</t>
  </si>
  <si>
    <t>Châu Tá 3</t>
  </si>
  <si>
    <t>Kênh Tám Non Hữu</t>
  </si>
  <si>
    <t>Kênh N4 - 1</t>
  </si>
  <si>
    <t>N4 - 1</t>
  </si>
  <si>
    <t>K3+700</t>
  </si>
  <si>
    <t>Kênh N4 - 3</t>
  </si>
  <si>
    <t>N4 - 3</t>
  </si>
  <si>
    <t>K5+730</t>
  </si>
  <si>
    <t>Kênh N4 - 5</t>
  </si>
  <si>
    <t>N4 - 5</t>
  </si>
  <si>
    <t>K6+830</t>
  </si>
  <si>
    <t>Kênh N4 - 7</t>
  </si>
  <si>
    <t>N4 - 7</t>
  </si>
  <si>
    <t>K8+530</t>
  </si>
  <si>
    <t>Kênh N4 - 2</t>
  </si>
  <si>
    <t>N4 - 2</t>
  </si>
  <si>
    <t>Kênh N4 - 4</t>
  </si>
  <si>
    <t>N4 - 4</t>
  </si>
  <si>
    <t>K1</t>
  </si>
  <si>
    <t>Kênh N4 - 6</t>
  </si>
  <si>
    <t>N4 - 6</t>
  </si>
  <si>
    <t>Kênh N4 - 8</t>
  </si>
  <si>
    <t>N4 - 8</t>
  </si>
  <si>
    <t>K4+200</t>
  </si>
  <si>
    <t>Kênh N4 - 10</t>
  </si>
  <si>
    <t>N4 - 10</t>
  </si>
  <si>
    <t>K4+230</t>
  </si>
  <si>
    <t>Kênh N4 - 12</t>
  </si>
  <si>
    <t>N4 - 12</t>
  </si>
  <si>
    <t>K6+230</t>
  </si>
  <si>
    <t>Kênh Chắn rong 1</t>
  </si>
  <si>
    <t>Kênh Bọng núi</t>
  </si>
  <si>
    <t>K2</t>
  </si>
  <si>
    <t>Kênh N2+2</t>
  </si>
  <si>
    <t>N2+2</t>
  </si>
  <si>
    <t>K3+500</t>
  </si>
  <si>
    <t>Kênh Bắc</t>
  </si>
  <si>
    <t>K4+900</t>
  </si>
  <si>
    <t>Hệ thống hồ Suối Đá</t>
  </si>
  <si>
    <t>Kênh nam</t>
  </si>
  <si>
    <t>Nam</t>
  </si>
  <si>
    <t>Kênh cây liêm 2</t>
  </si>
  <si>
    <t>Kênh cây liêm 4</t>
  </si>
  <si>
    <t>Kênh cây liêm 6</t>
  </si>
  <si>
    <t>Kênh cây liêm 8</t>
  </si>
  <si>
    <t>K1+70</t>
  </si>
  <si>
    <t>Kênh cây liêm 10</t>
  </si>
  <si>
    <t>Kênh xồ H Liêm</t>
  </si>
  <si>
    <t>Xồ H Liêm</t>
  </si>
  <si>
    <t>K1+210</t>
  </si>
  <si>
    <t>Kênh cây liêm 12</t>
  </si>
  <si>
    <t>K1+280</t>
  </si>
  <si>
    <t>Kênh cây liêm 14</t>
  </si>
  <si>
    <t>K1+350</t>
  </si>
  <si>
    <t>Kênh cây liêm 16</t>
  </si>
  <si>
    <t>K1+430</t>
  </si>
  <si>
    <t>Kênh cây liêm 18</t>
  </si>
  <si>
    <t>K1+530</t>
  </si>
  <si>
    <t>Kênh cây liêm 20</t>
  </si>
  <si>
    <t>K1+830</t>
  </si>
  <si>
    <t>3. Xã Hàm Thắng</t>
  </si>
  <si>
    <t>Kênh  Trà Ven</t>
  </si>
  <si>
    <t>Kim Bình</t>
  </si>
  <si>
    <t>CLN Trà Ven</t>
  </si>
  <si>
    <t>Kênh  Tam Phân</t>
  </si>
  <si>
    <t>K0+304</t>
  </si>
  <si>
    <t>CLN T Phân +Gò</t>
  </si>
  <si>
    <t>Kênh Bờ Bạn</t>
  </si>
  <si>
    <t>K1+559</t>
  </si>
  <si>
    <t>Đ Bờ bạn</t>
  </si>
  <si>
    <t xml:space="preserve">Kênh Thủ Tán </t>
  </si>
  <si>
    <t>Cống T Tán</t>
  </si>
  <si>
    <t>Kênh Bà Hoán</t>
  </si>
  <si>
    <t>K1+359</t>
  </si>
  <si>
    <t>Kênh Cút</t>
  </si>
  <si>
    <t>K2+548</t>
  </si>
  <si>
    <t>CLN T Cút</t>
  </si>
  <si>
    <t>Kênh  Ông Cả</t>
  </si>
  <si>
    <t>Kênh suối vàng</t>
  </si>
  <si>
    <t xml:space="preserve">Kênh cụt </t>
  </si>
  <si>
    <t>K3+838</t>
  </si>
  <si>
    <t>CLN T Cụt</t>
  </si>
  <si>
    <t>Kênh  Gáu</t>
  </si>
  <si>
    <t>K3+435</t>
  </si>
  <si>
    <t>CLN Kênh Gáo</t>
  </si>
  <si>
    <t>Kênh cát lớn</t>
  </si>
  <si>
    <t>K1+748</t>
  </si>
  <si>
    <t>Kênh Bà Thà</t>
  </si>
  <si>
    <t>Kênh Bàu</t>
  </si>
  <si>
    <t>K2+638</t>
  </si>
  <si>
    <t>CLN Bờ bạn</t>
  </si>
  <si>
    <t>Kênh Mới</t>
  </si>
  <si>
    <t>K5+446</t>
  </si>
  <si>
    <t>Đập Ông Trào</t>
  </si>
  <si>
    <t>Kênh  Ngựa Chính</t>
  </si>
  <si>
    <t>K5+68</t>
  </si>
  <si>
    <t>Kênh Láng</t>
  </si>
  <si>
    <t>K4+493</t>
  </si>
  <si>
    <t>CLN Kênh Láng</t>
  </si>
  <si>
    <t>Kênh Bà Tô</t>
  </si>
  <si>
    <t>CLN Bà Tô</t>
  </si>
  <si>
    <t>4. Xã Hàm Đức</t>
  </si>
  <si>
    <t>Hệ thống đập nước nhỉ</t>
  </si>
  <si>
    <t>Bọng tâm ngọc</t>
  </si>
  <si>
    <t>K1+875</t>
  </si>
  <si>
    <t>Cụm Bảy ngữ</t>
  </si>
  <si>
    <t>K1+964</t>
  </si>
  <si>
    <t>Cụm N2-4</t>
  </si>
  <si>
    <t>CLN N2-4</t>
  </si>
  <si>
    <t>K0+817</t>
  </si>
  <si>
    <t>Bọng 50</t>
  </si>
  <si>
    <t>CLN Bọng 50</t>
  </si>
  <si>
    <t>k1+533</t>
  </si>
  <si>
    <t>M. Cây Bớm</t>
  </si>
  <si>
    <t>CLN N2-3</t>
  </si>
  <si>
    <t>K1+606</t>
  </si>
  <si>
    <t>M.nhánh 1 (lon)</t>
  </si>
  <si>
    <t>CLN Lon</t>
  </si>
  <si>
    <t>K6+597</t>
  </si>
  <si>
    <t>M. Sâu</t>
  </si>
  <si>
    <t>M.Bọng 30</t>
  </si>
  <si>
    <t>CLN Bọng 30</t>
  </si>
  <si>
    <t>K2+143</t>
  </si>
  <si>
    <t>Cụm TT3</t>
  </si>
  <si>
    <t>Kênh Chà Tây</t>
  </si>
  <si>
    <t>K8+51</t>
  </si>
  <si>
    <t>M. Dạt</t>
  </si>
  <si>
    <t>CLN Dạt</t>
  </si>
  <si>
    <t>M. cải tạo</t>
  </si>
  <si>
    <t>M. Nôm</t>
  </si>
  <si>
    <t>CLN Nôm</t>
  </si>
  <si>
    <t>K1+235</t>
  </si>
  <si>
    <t>M. Vườn (TT3)</t>
  </si>
  <si>
    <t>CLN M.Vườn</t>
  </si>
  <si>
    <t>Cụm Sông cạn</t>
  </si>
  <si>
    <t>Thôn 4</t>
  </si>
  <si>
    <t>K1+883</t>
  </si>
  <si>
    <t>Thôn 5</t>
  </si>
  <si>
    <t>K1+43</t>
  </si>
  <si>
    <t>K1+92</t>
  </si>
  <si>
    <t>Cụm  Mương Gòn</t>
  </si>
  <si>
    <t>K1+354</t>
  </si>
  <si>
    <t>Cụm Ông Dày</t>
  </si>
  <si>
    <t>K2+148</t>
  </si>
  <si>
    <t>K10+342</t>
  </si>
  <si>
    <t>K8+459</t>
  </si>
  <si>
    <t>Thôn 6</t>
  </si>
  <si>
    <t>CLN M. Bà Son</t>
  </si>
  <si>
    <t>K1+896</t>
  </si>
  <si>
    <t>CLN M.Gòn</t>
  </si>
  <si>
    <t>K12+360</t>
  </si>
  <si>
    <t>Cụm Quang tả hạ</t>
  </si>
  <si>
    <t>K11+114</t>
  </si>
  <si>
    <t>Cụm N2</t>
  </si>
  <si>
    <t>K3+395</t>
  </si>
  <si>
    <t>Đú đu</t>
  </si>
  <si>
    <t>K3+710</t>
  </si>
  <si>
    <t>Mương Giếng Chanh</t>
  </si>
  <si>
    <t>K3+390</t>
  </si>
  <si>
    <t>Mương Gió Đông 1 (QL1A)</t>
  </si>
  <si>
    <t>Cụm Sáu Chi</t>
  </si>
  <si>
    <t>Mương Gió Tây  (QL1A)</t>
  </si>
  <si>
    <t>K1+64</t>
  </si>
  <si>
    <t>Mương Gió Đông 2 (QL1A)</t>
  </si>
  <si>
    <t>Mương Gió Đông 3 (QL1A)</t>
  </si>
  <si>
    <t>Mương Bảy Tâm</t>
  </si>
  <si>
    <t>Mương Gió Tây 10 (QL1A)</t>
  </si>
  <si>
    <t>Mương Nước Gió (4620)</t>
  </si>
  <si>
    <t>CLN Bảy Chà</t>
  </si>
  <si>
    <t>Mương Lán</t>
  </si>
  <si>
    <t>Mương Nước Gió (1690)</t>
  </si>
  <si>
    <t>Cụm Tám Thuông</t>
  </si>
  <si>
    <t>K1+48</t>
  </si>
  <si>
    <t xml:space="preserve">Mương Vườn  Gió </t>
  </si>
  <si>
    <t>Mương Bà Giảng</t>
  </si>
  <si>
    <t>Cụm Bà Giảng</t>
  </si>
  <si>
    <t>5. Xã Đông Tiến</t>
  </si>
  <si>
    <t>Hệ thống đập Đông Tiến</t>
  </si>
  <si>
    <t>Kênh nội đồng số 1</t>
  </si>
  <si>
    <t>Cống số 1</t>
  </si>
  <si>
    <t>K1+300</t>
  </si>
  <si>
    <t>Kênh nội đồng số 2</t>
  </si>
  <si>
    <t>Cống số 2</t>
  </si>
  <si>
    <t>K1+429</t>
  </si>
  <si>
    <t>Kênh nội đồng số 3</t>
  </si>
  <si>
    <t>Cống số 3</t>
  </si>
  <si>
    <t>6. Xã Hàm Liêm</t>
  </si>
  <si>
    <t>N 23-9</t>
  </si>
  <si>
    <t>N 23-Bà Sộp</t>
  </si>
  <si>
    <t>N 23-12</t>
  </si>
  <si>
    <t>N 23-10 Đờn</t>
  </si>
  <si>
    <t>N 23-11</t>
  </si>
  <si>
    <t>N 23-12 A&amp;B</t>
  </si>
  <si>
    <t>N 23 -13</t>
  </si>
  <si>
    <t>N 23 - Hồ Châu</t>
  </si>
  <si>
    <t>M Ông Danh</t>
  </si>
  <si>
    <t>Đập Ông Danh</t>
  </si>
  <si>
    <t>MCũ Mười</t>
  </si>
  <si>
    <t>N 23 - 14</t>
  </si>
  <si>
    <t>N23-15</t>
  </si>
  <si>
    <t>N 23</t>
  </si>
  <si>
    <t>N23-Ngựa</t>
  </si>
  <si>
    <t>N23-16</t>
  </si>
  <si>
    <t>Đập Đá</t>
  </si>
  <si>
    <t>N 25</t>
  </si>
  <si>
    <t>Mương Tân</t>
  </si>
  <si>
    <t>Mương Tân 2</t>
  </si>
  <si>
    <t>N25-1</t>
  </si>
  <si>
    <t>N25-2</t>
  </si>
  <si>
    <t>N25-3</t>
  </si>
  <si>
    <t>N25-4</t>
  </si>
  <si>
    <t>M.7 Đạn</t>
  </si>
  <si>
    <t>M.Phụng</t>
  </si>
  <si>
    <t>M. 2 Rơi</t>
  </si>
  <si>
    <t>Mương Chính</t>
  </si>
  <si>
    <t>M.Bàu Đá Mang</t>
  </si>
  <si>
    <t>C.Bàu Đá Mang</t>
  </si>
  <si>
    <t>Tạo nguồn Láng Than</t>
  </si>
  <si>
    <t>KC Sông Quao</t>
  </si>
  <si>
    <t>Tạo nguồn Mương Lu</t>
  </si>
  <si>
    <t>N27-1</t>
  </si>
  <si>
    <t>N 27</t>
  </si>
  <si>
    <t>N27-2</t>
  </si>
  <si>
    <t>N27-3</t>
  </si>
  <si>
    <t>N27-4</t>
  </si>
  <si>
    <t>N27-6</t>
  </si>
  <si>
    <t>N27-8</t>
  </si>
  <si>
    <t>N27-9</t>
  </si>
  <si>
    <t>M.Tà Quang</t>
  </si>
  <si>
    <t>N27-11</t>
  </si>
  <si>
    <t>N27-10</t>
  </si>
  <si>
    <t>Tiếp nước B.Bà Niên</t>
  </si>
  <si>
    <t>M.Bàu Bà Niên</t>
  </si>
  <si>
    <t>C.Bàu Bà Niên</t>
  </si>
  <si>
    <t>M.Bàu Sau</t>
  </si>
  <si>
    <t>Cống Bàu Sau</t>
  </si>
  <si>
    <t>M.Bàu Trước</t>
  </si>
  <si>
    <t>Cống Bàu Trước</t>
  </si>
  <si>
    <t>Mương Bà Cánh</t>
  </si>
  <si>
    <t>Đập Bà Cánh</t>
  </si>
  <si>
    <t>Tạo nguồn N 27</t>
  </si>
  <si>
    <t>Tạo nguồn Láng Quao</t>
  </si>
  <si>
    <t>N29-1</t>
  </si>
  <si>
    <t>N 29</t>
  </si>
  <si>
    <t>Mương Ông Tuệ</t>
  </si>
  <si>
    <t>N29-2</t>
  </si>
  <si>
    <t>N29-4</t>
  </si>
  <si>
    <t>N29-5</t>
  </si>
  <si>
    <t>N29-4-1</t>
  </si>
  <si>
    <t>M.N25-cuối</t>
  </si>
  <si>
    <t>Cuối N 25</t>
  </si>
  <si>
    <t>M.Ông Xã</t>
  </si>
  <si>
    <t>M.Bà Nhuần</t>
  </si>
  <si>
    <t>Mương 5 Châu</t>
  </si>
  <si>
    <t>N27-12</t>
  </si>
  <si>
    <t>M.10 Kỳ</t>
  </si>
  <si>
    <t>Mương Ông Cẩm</t>
  </si>
  <si>
    <t>Mương 6 Tiến</t>
  </si>
  <si>
    <t>Cụm Nhà Trường N29</t>
  </si>
  <si>
    <t>M.Cuối N29</t>
  </si>
  <si>
    <t>M.Tam Bảo</t>
  </si>
  <si>
    <t>Cuối N 29</t>
  </si>
  <si>
    <t>Mương Gò</t>
  </si>
  <si>
    <t>Mương Bàu Cây Bông</t>
  </si>
  <si>
    <t>Đập Tam Bảo</t>
  </si>
  <si>
    <t>M.Đội 2-3 Ký</t>
  </si>
  <si>
    <t>Cống Bàu Hộc 8</t>
  </si>
  <si>
    <t>M.Đập 3 Lan</t>
  </si>
  <si>
    <t>M.Đập 10 Tý</t>
  </si>
  <si>
    <t>M.Ông Quy</t>
  </si>
  <si>
    <t>M.Đội 3</t>
  </si>
  <si>
    <t>M.Đồng Bé</t>
  </si>
  <si>
    <t>M.Đồng Bé 1</t>
  </si>
  <si>
    <t>M.2 kênh 3 bờ</t>
  </si>
  <si>
    <t>Kênh N 29</t>
  </si>
  <si>
    <t>N29-6</t>
  </si>
  <si>
    <t>M.Hộc 8-L.Công</t>
  </si>
  <si>
    <t>Đập Lông Công</t>
  </si>
  <si>
    <t>M.Chà Tre</t>
  </si>
  <si>
    <t>M.Bà Phổ</t>
  </si>
  <si>
    <t>M.Củ Chi</t>
  </si>
  <si>
    <t>M.Đồng Làng Lớn</t>
  </si>
  <si>
    <t>M.Đồng Làng Nhỏ</t>
  </si>
  <si>
    <t>M.Ông Qưới</t>
  </si>
  <si>
    <t>Kênh tiếp nước N33</t>
  </si>
  <si>
    <t>CLN N33-1</t>
  </si>
  <si>
    <t>7. Xã Hàm Chính</t>
  </si>
  <si>
    <t>Cống tưới B.Dòng</t>
  </si>
  <si>
    <t>N 17</t>
  </si>
  <si>
    <t>C.phụ tưới B.Dòng</t>
  </si>
  <si>
    <t>N 17-1</t>
  </si>
  <si>
    <t>N 17-2</t>
  </si>
  <si>
    <t>N 17-4</t>
  </si>
  <si>
    <t>N 17-5</t>
  </si>
  <si>
    <t>N 17-6</t>
  </si>
  <si>
    <t>N 17-7</t>
  </si>
  <si>
    <t>N 17-8</t>
  </si>
  <si>
    <t>N 17-10</t>
  </si>
  <si>
    <t>N 17-13</t>
  </si>
  <si>
    <t>N 17-12</t>
  </si>
  <si>
    <t>N 17-Hốc Đá</t>
  </si>
  <si>
    <t>N 17 Cuối</t>
  </si>
  <si>
    <t>Cụm N19 1&amp;2</t>
  </si>
  <si>
    <t>Cụm N19-3</t>
  </si>
  <si>
    <t>Bà Sờ 1</t>
  </si>
  <si>
    <t>Bà Sờ 2</t>
  </si>
  <si>
    <t>N 19 cuối</t>
  </si>
  <si>
    <t>Cản Bà Thập</t>
  </si>
  <si>
    <t>Cản Ông Tổng</t>
  </si>
  <si>
    <t>Cản Rừng Già</t>
  </si>
  <si>
    <t>Đập 10 Lý</t>
  </si>
  <si>
    <t>Mương Bà Hữu</t>
  </si>
  <si>
    <t>Mương B. Dòng 3</t>
  </si>
  <si>
    <t>N 17-9</t>
  </si>
  <si>
    <t>Cản Cây Dàu</t>
  </si>
  <si>
    <t>M.Cây Dầu</t>
  </si>
  <si>
    <t>M.B.Sen-M.Làng</t>
  </si>
  <si>
    <t>Cản Số 8</t>
  </si>
  <si>
    <t>Cản Hầm Đá</t>
  </si>
  <si>
    <t>N23A kề cuối</t>
  </si>
  <si>
    <t>N 23A</t>
  </si>
  <si>
    <t>N23A cuối</t>
  </si>
  <si>
    <t>N21-6 Bình An</t>
  </si>
  <si>
    <t>N23A  Cầu Mỹ Thạnh</t>
  </si>
  <si>
    <t>N21-4</t>
  </si>
  <si>
    <t>Cụm N21-4</t>
  </si>
  <si>
    <t>Cống Tưới Bắc B.Dạo</t>
  </si>
  <si>
    <t>Bàu Dạo</t>
  </si>
  <si>
    <t>Cống Tưới Chính B.Dạo</t>
  </si>
  <si>
    <t>Cống Tưới Nam B.Dạo</t>
  </si>
  <si>
    <t>N 21-1</t>
  </si>
  <si>
    <t>N 21</t>
  </si>
  <si>
    <t>N 21-2</t>
  </si>
  <si>
    <t>N 21-3</t>
  </si>
  <si>
    <t>N21-Ông Núi</t>
  </si>
  <si>
    <t>N21-Láng Quao</t>
  </si>
  <si>
    <t>N 21-4</t>
  </si>
  <si>
    <t>TTGC.Trồng (Tả&amp;Hữu)</t>
  </si>
  <si>
    <t>N 21-5</t>
  </si>
  <si>
    <t>Cụm N21-5</t>
  </si>
  <si>
    <t>N 21-6</t>
  </si>
  <si>
    <t>Cụm N21-6</t>
  </si>
  <si>
    <t>N23A 9 Dinh</t>
  </si>
  <si>
    <t>N23A Cây Gũ</t>
  </si>
  <si>
    <t>M Bà Thuyền</t>
  </si>
  <si>
    <t>N23A Xi phông</t>
  </si>
  <si>
    <t>M.Ông Đạt</t>
  </si>
  <si>
    <t>N 23-2</t>
  </si>
  <si>
    <t>M.nhà Phi</t>
  </si>
  <si>
    <t>N 23-3</t>
  </si>
  <si>
    <t>M.trước nhà Phi</t>
  </si>
  <si>
    <t>N 23-4</t>
  </si>
  <si>
    <t>N23-5</t>
  </si>
  <si>
    <t>M.Ông Cao(phải)</t>
  </si>
  <si>
    <t>Mương Ông 10</t>
  </si>
  <si>
    <t>M.Ông Hùng(nhỏ)</t>
  </si>
  <si>
    <t>Mương Ông Tê</t>
  </si>
  <si>
    <t>Hệ thống đập Ô xuyên</t>
  </si>
  <si>
    <t>Mương Tà Nương</t>
  </si>
  <si>
    <t>Bọng Nhỏ</t>
  </si>
  <si>
    <t>Cống tưới Bàu Dòng</t>
  </si>
  <si>
    <t>Cống phụ tưới Bàu Dòng</t>
  </si>
  <si>
    <t>Mương Thân Miều</t>
  </si>
  <si>
    <t>Mương Lò Gạch</t>
  </si>
  <si>
    <t>Sở Tàu</t>
  </si>
  <si>
    <t>Mương Bà Dân</t>
  </si>
  <si>
    <t>Mương Cây Cóc</t>
  </si>
  <si>
    <t>Kênh Suối Dọc</t>
  </si>
  <si>
    <t>Mương Hai Là</t>
  </si>
  <si>
    <t>Mương Xoài Quỳ</t>
  </si>
  <si>
    <t>M. 10 Anh 1</t>
  </si>
  <si>
    <t>M. quốc lộ 28</t>
  </si>
  <si>
    <t>Mương Đội 4</t>
  </si>
  <si>
    <t>Hệ thống đập Long Giang</t>
  </si>
  <si>
    <t>Mương Bà Qườn</t>
  </si>
  <si>
    <t>CLN  Bà Qườn</t>
  </si>
  <si>
    <t>Mương Thai</t>
  </si>
  <si>
    <t>CLN Thai</t>
  </si>
  <si>
    <t>Mương Cai Tự</t>
  </si>
  <si>
    <t>Cụm Cai Tự</t>
  </si>
  <si>
    <t>8. Thị trấn Phú Long</t>
  </si>
  <si>
    <t>M. Liêm</t>
  </si>
  <si>
    <t>Cụm M.Gòn</t>
  </si>
  <si>
    <t>K3+60</t>
  </si>
  <si>
    <t>M. Công Xả Lẽ</t>
  </si>
  <si>
    <t>CLN Cống Xả</t>
  </si>
  <si>
    <t>K4+38</t>
  </si>
  <si>
    <t>M.Bảy Cu</t>
  </si>
  <si>
    <t>CLN Bảy Cu</t>
  </si>
  <si>
    <t>M. Đam</t>
  </si>
  <si>
    <t>CLN Đạm</t>
  </si>
  <si>
    <t>K4+455</t>
  </si>
  <si>
    <t>Cụm M. Gò</t>
  </si>
  <si>
    <t>Cụm M.Gò</t>
  </si>
  <si>
    <t>K4+701</t>
  </si>
  <si>
    <t>M. Lẫm</t>
  </si>
  <si>
    <t>Cụm M.lẫm</t>
  </si>
  <si>
    <t>K5+61</t>
  </si>
  <si>
    <t>Bà Lư Tây</t>
  </si>
  <si>
    <t>Xổ Công Xe</t>
  </si>
  <si>
    <t>Cụm Xổ câm xe</t>
  </si>
  <si>
    <t>K0+747</t>
  </si>
  <si>
    <t>Cụm Xổ Rọc Mành</t>
  </si>
  <si>
    <t>Cụm Xổ Rọc</t>
  </si>
  <si>
    <t>K1+593</t>
  </si>
  <si>
    <t>Cụm  Cút + Voi + Ngựa</t>
  </si>
  <si>
    <t>Cụm kênh Cút</t>
  </si>
  <si>
    <t>K1+785</t>
  </si>
  <si>
    <t>M. Bà Nháp</t>
  </si>
  <si>
    <t>CLN Bà Nháp</t>
  </si>
  <si>
    <t>K0+532</t>
  </si>
  <si>
    <t>M. Bình</t>
  </si>
  <si>
    <t>CLN Bình</t>
  </si>
  <si>
    <t>K0+821</t>
  </si>
  <si>
    <t>M. Bộ</t>
  </si>
  <si>
    <t>CLN Bộ</t>
  </si>
  <si>
    <t>K1+244</t>
  </si>
  <si>
    <t>M.Bờ Hồ</t>
  </si>
  <si>
    <t>CLN Bờ Hồ</t>
  </si>
  <si>
    <t>K0+834</t>
  </si>
  <si>
    <t>Cụm Đầu Cầu</t>
  </si>
  <si>
    <t>K1+90</t>
  </si>
  <si>
    <t>M.Ổi</t>
  </si>
  <si>
    <t>CLN M.Ổi</t>
  </si>
  <si>
    <t>K2+437</t>
  </si>
  <si>
    <t>Cụm Kênh Cút</t>
  </si>
  <si>
    <t>M. Thường Trụ</t>
  </si>
  <si>
    <t>CLN.Thường Trụ</t>
  </si>
  <si>
    <t>K3+870</t>
  </si>
  <si>
    <t>M.Hương hỏa</t>
  </si>
  <si>
    <t>Cụm Hương hỏa</t>
  </si>
  <si>
    <t>K4+152</t>
  </si>
  <si>
    <t>Mương Bàu</t>
  </si>
  <si>
    <t>CLN.Bàu làng</t>
  </si>
  <si>
    <t>Tà Nưng</t>
  </si>
  <si>
    <t>CLN.Tà nưng</t>
  </si>
  <si>
    <t>Bà Lượng</t>
  </si>
  <si>
    <t>K1+46</t>
  </si>
  <si>
    <t>Tà Lết</t>
  </si>
  <si>
    <t>CLN.Tà Lết</t>
  </si>
  <si>
    <t>Mương Vườn</t>
  </si>
  <si>
    <t>CLN.Mương Vườn</t>
  </si>
  <si>
    <t>Cát Vườn Bà Thọ</t>
  </si>
  <si>
    <t>CLN. Vườn Bà Thọ</t>
  </si>
  <si>
    <t>Mương Tà Lết</t>
  </si>
  <si>
    <t>CLN. Tà Lết</t>
  </si>
  <si>
    <t>Mương Ông Đường</t>
  </si>
  <si>
    <t>CLN. Ông Đường</t>
  </si>
  <si>
    <t>Mương Bàu Làng</t>
  </si>
  <si>
    <t>CLN. Bàu Làng</t>
  </si>
  <si>
    <t>9. Xã Thuận Hòa</t>
  </si>
  <si>
    <t>Đặp Lăng Giang</t>
  </si>
  <si>
    <t>Hệ thống hồ Sông Khán</t>
  </si>
  <si>
    <t>Kênh Chính</t>
  </si>
  <si>
    <t>Dân Hiệp, Dân Lễ</t>
  </si>
  <si>
    <t>Tạo nguồn</t>
  </si>
  <si>
    <t>CLN đầu mối</t>
  </si>
  <si>
    <t>Dân Hiệp, Dân Trí</t>
  </si>
  <si>
    <t>CLN N2</t>
  </si>
  <si>
    <t>CLN N4</t>
  </si>
  <si>
    <t>CLN N6</t>
  </si>
  <si>
    <t>K1+97</t>
  </si>
  <si>
    <t>CLN N8</t>
  </si>
  <si>
    <t>K1+974</t>
  </si>
  <si>
    <t>10. Xã Hàm Phú</t>
  </si>
  <si>
    <t>Hệ thống hồ Sông Quao</t>
  </si>
  <si>
    <t>Mương. Cà Dập 1</t>
  </si>
  <si>
    <t>Phú Lập</t>
  </si>
  <si>
    <t>K0+448</t>
  </si>
  <si>
    <t>Mương. Cà Dập 2</t>
  </si>
  <si>
    <t>K0+562</t>
  </si>
  <si>
    <t>Mương. Già Nưng Gò</t>
  </si>
  <si>
    <t>Vai già nưng gò</t>
  </si>
  <si>
    <t>K0+190</t>
  </si>
  <si>
    <t>Mương. Già Nưng</t>
  </si>
  <si>
    <t>Vai 5 kênh</t>
  </si>
  <si>
    <t>K0+412</t>
  </si>
  <si>
    <t>Mương Già Mai Dỡ</t>
  </si>
  <si>
    <t>K0+226</t>
  </si>
  <si>
    <t>Mương. Thành Thọt</t>
  </si>
  <si>
    <t>K0+862</t>
  </si>
  <si>
    <t>Mương. Bảy Đen</t>
  </si>
  <si>
    <t>K0+967</t>
  </si>
  <si>
    <t>Mương. Gò Bé</t>
  </si>
  <si>
    <t>K0+513</t>
  </si>
  <si>
    <t>Mương Gò Dầu Dỡ</t>
  </si>
  <si>
    <t>K1+069</t>
  </si>
  <si>
    <t>Mương Rọc Dầu+Dầu Lớn</t>
  </si>
  <si>
    <t>K1+093</t>
  </si>
  <si>
    <t>Mương Dầu Rẩy</t>
  </si>
  <si>
    <t>Cản dầu rẩy</t>
  </si>
  <si>
    <t>Mương Già Ba</t>
  </si>
  <si>
    <t>K1+522</t>
  </si>
  <si>
    <t>Mương Cốc Xòai</t>
  </si>
  <si>
    <t>Cản cốc</t>
  </si>
  <si>
    <t>Mương Lôn</t>
  </si>
  <si>
    <t>Cản lôn</t>
  </si>
  <si>
    <t xml:space="preserve">Mương Gáo                 </t>
  </si>
  <si>
    <t>Cản gáo</t>
  </si>
  <si>
    <t>K0+507</t>
  </si>
  <si>
    <t>Mương Phùm Cầu</t>
  </si>
  <si>
    <t>Cản phùm</t>
  </si>
  <si>
    <t>K0+932</t>
  </si>
  <si>
    <t>Mương Giáng Hương</t>
  </si>
  <si>
    <t>K1+194</t>
  </si>
  <si>
    <t>Mương Tư Kha</t>
  </si>
  <si>
    <t>K1+295</t>
  </si>
  <si>
    <t>Mương Òn Lớn</t>
  </si>
  <si>
    <t>Cản òn</t>
  </si>
  <si>
    <t>K1+573</t>
  </si>
  <si>
    <t>Mương Chà Giàu</t>
  </si>
  <si>
    <t>Vai chà giàu</t>
  </si>
  <si>
    <t>K2+114</t>
  </si>
  <si>
    <t>Mương Ba Cận</t>
  </si>
  <si>
    <t>Cản ba cận</t>
  </si>
  <si>
    <t>K1+981</t>
  </si>
  <si>
    <t>Mương.Cây Trâm</t>
  </si>
  <si>
    <t>Cản cây trâm</t>
  </si>
  <si>
    <t>K1+861</t>
  </si>
  <si>
    <t>M.Ba Ngọc Tư Buôn</t>
  </si>
  <si>
    <t>Cản ba ngọc, tư buôn</t>
  </si>
  <si>
    <t>K1+844</t>
  </si>
  <si>
    <t>M.Sơn Rùa</t>
  </si>
  <si>
    <t>Cản sơn rùa</t>
  </si>
  <si>
    <t>K1+673</t>
  </si>
  <si>
    <t>M.Ông Hòang</t>
  </si>
  <si>
    <t>Cản ông hoàng</t>
  </si>
  <si>
    <t>K3+287</t>
  </si>
  <si>
    <t>M.ông Tài</t>
  </si>
  <si>
    <t>Cản ông tài</t>
  </si>
  <si>
    <t>M.Ông Quang</t>
  </si>
  <si>
    <t>K3+194</t>
  </si>
  <si>
    <t>M.Ông Huynh</t>
  </si>
  <si>
    <t>Cản ông huynh</t>
  </si>
  <si>
    <t>K3+100</t>
  </si>
  <si>
    <t>M.ông Hòa</t>
  </si>
  <si>
    <t>Cản ông hòa</t>
  </si>
  <si>
    <t>K3+012</t>
  </si>
  <si>
    <t>M.Dầu Nhỏ</t>
  </si>
  <si>
    <t>Cản dầu nhỏ</t>
  </si>
  <si>
    <t>K0+044</t>
  </si>
  <si>
    <t>M.Dàu Lớn+Thum</t>
  </si>
  <si>
    <t>Cản dầu lớn</t>
  </si>
  <si>
    <t>K0+409</t>
  </si>
  <si>
    <t>M.Thum 1</t>
  </si>
  <si>
    <t>Cản tư danh</t>
  </si>
  <si>
    <t>K0+631</t>
  </si>
  <si>
    <t>M.Thum 2</t>
  </si>
  <si>
    <t>Cản thum</t>
  </si>
  <si>
    <t>K0+682</t>
  </si>
  <si>
    <t>M.Tà Nanh 1</t>
  </si>
  <si>
    <t>Cản tà nanh 1</t>
  </si>
  <si>
    <t>K0+852</t>
  </si>
  <si>
    <t>M.Tà Nanh 2</t>
  </si>
  <si>
    <t>Cản tà nanh 2</t>
  </si>
  <si>
    <t>K0+982</t>
  </si>
  <si>
    <t>M.Tà Nanh 3</t>
  </si>
  <si>
    <t>Cản tà nanh 3</t>
  </si>
  <si>
    <t>K1+033</t>
  </si>
  <si>
    <t>M.Me Sương</t>
  </si>
  <si>
    <t>Cống N11</t>
  </si>
  <si>
    <t>K3+725</t>
  </si>
  <si>
    <t>M. Bảy Lỳ</t>
  </si>
  <si>
    <t>Cản 7 lỳ</t>
  </si>
  <si>
    <t>K0+865</t>
  </si>
  <si>
    <t>M. Tư Lan</t>
  </si>
  <si>
    <t>Cản tư lan</t>
  </si>
  <si>
    <t>K1+105</t>
  </si>
  <si>
    <t>Mương Ông Hoàng</t>
  </si>
  <si>
    <t>Trọng lưc</t>
  </si>
  <si>
    <t>Cống Ông Trường</t>
  </si>
  <si>
    <t>K1+702</t>
  </si>
  <si>
    <t>Mương Ông Phong (Luận)</t>
  </si>
  <si>
    <t>Cống Ông Luận</t>
  </si>
  <si>
    <t>K1+721</t>
  </si>
  <si>
    <t>Mương Ông Nhi</t>
  </si>
  <si>
    <t>Cống Ông Nhi</t>
  </si>
  <si>
    <t>K2+305</t>
  </si>
  <si>
    <t>Mương Ông Cang</t>
  </si>
  <si>
    <t>Cống Ông Cang</t>
  </si>
  <si>
    <t>K2+400</t>
  </si>
  <si>
    <t>Mương Bà Sáu</t>
  </si>
  <si>
    <t>Cống Bà Sáu</t>
  </si>
  <si>
    <t>Mương Bà Hường</t>
  </si>
  <si>
    <t>Cống Bà Hường</t>
  </si>
  <si>
    <t>K3+504</t>
  </si>
  <si>
    <t>Mương Ông Xuân</t>
  </si>
  <si>
    <t>Cống Ông Xuân</t>
  </si>
  <si>
    <t>K3+621</t>
  </si>
  <si>
    <t>Mương Bà Ánh</t>
  </si>
  <si>
    <t>Cống Bà Ánh</t>
  </si>
  <si>
    <t>K3+767</t>
  </si>
  <si>
    <t>Mương Ông Cảnh</t>
  </si>
  <si>
    <t>Cống Lấy nước N2</t>
  </si>
  <si>
    <t>K6+460</t>
  </si>
  <si>
    <t>Mương Ông Tám</t>
  </si>
  <si>
    <t>Cống Ông Tám</t>
  </si>
  <si>
    <t>K6+490</t>
  </si>
  <si>
    <t>Mương Ông Mười</t>
  </si>
  <si>
    <t>Cống Mười Rờ</t>
  </si>
  <si>
    <t>K2+695</t>
  </si>
  <si>
    <t>Mương Ông Quý</t>
  </si>
  <si>
    <t>Cống Ông Quý</t>
  </si>
  <si>
    <t>K3+07</t>
  </si>
  <si>
    <t>Mương Ông Dũng</t>
  </si>
  <si>
    <t>Cống Bà Tư</t>
  </si>
  <si>
    <t>K3+334</t>
  </si>
  <si>
    <t>Mương Ông Tiến</t>
  </si>
  <si>
    <t>Cống Ông Tiến</t>
  </si>
  <si>
    <t>K3+363</t>
  </si>
  <si>
    <t>Cống Nghĩa Địa</t>
  </si>
  <si>
    <t>K3+394</t>
  </si>
  <si>
    <t>Mương Cống Dâu</t>
  </si>
  <si>
    <t>Cống Lấy nước N1</t>
  </si>
  <si>
    <t>K6+180</t>
  </si>
  <si>
    <t xml:space="preserve">Mương Bà Thanh </t>
  </si>
  <si>
    <t>Cống Bà Thanh</t>
  </si>
  <si>
    <t>K6+280</t>
  </si>
  <si>
    <t>M. Bà Đan</t>
  </si>
  <si>
    <t>Cản bà đan</t>
  </si>
  <si>
    <t>K4+790</t>
  </si>
  <si>
    <t>M. Bà Nhàn</t>
  </si>
  <si>
    <t>Cống N3-15</t>
  </si>
  <si>
    <t>M. N3 - 16</t>
  </si>
  <si>
    <t>Cống N3-16</t>
  </si>
  <si>
    <t>K4+807</t>
  </si>
  <si>
    <t>M. Nhu</t>
  </si>
  <si>
    <t>Vai nhu</t>
  </si>
  <si>
    <t>K6+446</t>
  </si>
  <si>
    <t>M.300 + Bà Phúc</t>
  </si>
  <si>
    <t>Bà tràn</t>
  </si>
  <si>
    <t>K+653</t>
  </si>
  <si>
    <t>M. Cát É Hoa</t>
  </si>
  <si>
    <t>CLN cát é hoa</t>
  </si>
  <si>
    <t>K1+202</t>
  </si>
  <si>
    <t>Mương. Xoài Chính</t>
  </si>
  <si>
    <t>CLN hà ra</t>
  </si>
  <si>
    <t xml:space="preserve">K0 </t>
  </si>
  <si>
    <t>Mương. Chà Gan</t>
  </si>
  <si>
    <t>Cản chà gan</t>
  </si>
  <si>
    <t>K0+416</t>
  </si>
  <si>
    <t>Mương. Xoài Tàm Đám</t>
  </si>
  <si>
    <t>Vai xoài tám đám</t>
  </si>
  <si>
    <t>Mương. Đá Sấu Nhỏ</t>
  </si>
  <si>
    <t>Vai đá sấu</t>
  </si>
  <si>
    <t>Mương. Đá Sấu Lớn</t>
  </si>
  <si>
    <t>Mương. Tiếp Nước N- 03</t>
  </si>
  <si>
    <t>Mương. Dầu Chính</t>
  </si>
  <si>
    <t>Vai xế</t>
  </si>
  <si>
    <t>Mương. Lò Gạch</t>
  </si>
  <si>
    <t>Cống lấy nước tre</t>
  </si>
  <si>
    <t>M. Bà Hoà</t>
  </si>
  <si>
    <t>CLN Cống giỗ trai</t>
  </si>
  <si>
    <t>K0+600</t>
  </si>
  <si>
    <t>Mương N3 củ</t>
  </si>
  <si>
    <t>Phú Thắng</t>
  </si>
  <si>
    <t>Cống lấy Nước N3</t>
  </si>
  <si>
    <t>K6+720</t>
  </si>
  <si>
    <t xml:space="preserve">Mương Xổ ngang N3 </t>
  </si>
  <si>
    <t>Cống N3 nội đồng</t>
  </si>
  <si>
    <t>Kênh N3+300</t>
  </si>
  <si>
    <t>Mương N4</t>
  </si>
  <si>
    <t>Cống lấy nước N4</t>
  </si>
  <si>
    <t>Cống N4+200</t>
  </si>
  <si>
    <t xml:space="preserve">Mương Ô Rô </t>
  </si>
  <si>
    <t>Mương Sông Thăng</t>
  </si>
  <si>
    <t>Cụm chia nước ST</t>
  </si>
  <si>
    <t>K6+944</t>
  </si>
  <si>
    <t>Mương N8</t>
  </si>
  <si>
    <t>Cống lấy nước N8</t>
  </si>
  <si>
    <t>K11+50</t>
  </si>
  <si>
    <t>MươngThông Ná</t>
  </si>
  <si>
    <t>Cống Thông Ná</t>
  </si>
  <si>
    <t>K11+500</t>
  </si>
  <si>
    <t>11. Xã Thuận Minh</t>
  </si>
  <si>
    <t>M. cấp 3 Tư Linh</t>
  </si>
  <si>
    <t>CLN Cản Lầu</t>
  </si>
  <si>
    <t>K0 + 800</t>
  </si>
  <si>
    <t>M. Vua</t>
  </si>
  <si>
    <t>CLN Cản Bà Am</t>
  </si>
  <si>
    <t>K2 + 700</t>
  </si>
  <si>
    <t>M. Lầu</t>
  </si>
  <si>
    <t>M. Lúa Đỏ Rọc</t>
  </si>
  <si>
    <t>CLN Cản Lúa đỏ</t>
  </si>
  <si>
    <t>K0 + 320</t>
  </si>
  <si>
    <t>M. Bào Sạn</t>
  </si>
  <si>
    <t>CLN Cản Bào Sạn</t>
  </si>
  <si>
    <t>K0 + 150</t>
  </si>
  <si>
    <t>M. Cây Trâm 1</t>
  </si>
  <si>
    <t>CLN Cản 2 Quỵ</t>
  </si>
  <si>
    <t>K1 + 100</t>
  </si>
  <si>
    <t>M. Cây Dừng 1</t>
  </si>
  <si>
    <t>CLN Cản Cây Dừng</t>
  </si>
  <si>
    <t>K2 + 300</t>
  </si>
  <si>
    <t>M. Hai Chao</t>
  </si>
  <si>
    <t>CLN N13</t>
  </si>
  <si>
    <t>M. Chè Hai</t>
  </si>
  <si>
    <t>CLN Cản Chè 2</t>
  </si>
  <si>
    <t>K0 + 210</t>
  </si>
  <si>
    <t>M. Bà Tư</t>
  </si>
  <si>
    <t>CLN Bậc 2 N9</t>
  </si>
  <si>
    <t>K0 + 600</t>
  </si>
  <si>
    <t>M. Mười Đỏ</t>
  </si>
  <si>
    <t>K0 + 610</t>
  </si>
  <si>
    <t>M. Dở Trên</t>
  </si>
  <si>
    <t>CLN Giỗ Trai</t>
  </si>
  <si>
    <t>M. Dở Dưới</t>
  </si>
  <si>
    <t>CLN Bậc 5 N9</t>
  </si>
  <si>
    <t>K2 + 200</t>
  </si>
  <si>
    <t>M. Ông Đức</t>
  </si>
  <si>
    <t>CLN M. Mãng Cầu</t>
  </si>
  <si>
    <t>M. Bổn Nhọn</t>
  </si>
  <si>
    <t>CLN Cản 3 Song</t>
  </si>
  <si>
    <t>K0 + 200</t>
  </si>
  <si>
    <t>K12+80</t>
  </si>
  <si>
    <t xml:space="preserve">Mương N11-1 </t>
  </si>
  <si>
    <t>Cống N11-3</t>
  </si>
  <si>
    <t>N11+350</t>
  </si>
  <si>
    <t xml:space="preserve">Mương N11-3 </t>
  </si>
  <si>
    <t>N11+500</t>
  </si>
  <si>
    <t>Mương N11-4</t>
  </si>
  <si>
    <t>Cống N11-4</t>
  </si>
  <si>
    <t>Mương N11- 5-1</t>
  </si>
  <si>
    <t>Cống N11-5-1</t>
  </si>
  <si>
    <t>N11+900</t>
  </si>
  <si>
    <t>Mương N11- 5-2</t>
  </si>
  <si>
    <t>Cống N11-5-2</t>
  </si>
  <si>
    <t>Mương N11- 5-3</t>
  </si>
  <si>
    <t>Cống N11-5-3</t>
  </si>
  <si>
    <t>M.  Mã Lạng</t>
  </si>
  <si>
    <t>CLN Cản Đội 2</t>
  </si>
  <si>
    <t>M.  Quang L1</t>
  </si>
  <si>
    <t>CLN M. Điền</t>
  </si>
  <si>
    <t>CLN Kênh N15 B</t>
  </si>
  <si>
    <t>K1 + 260</t>
  </si>
  <si>
    <t>M. Điền L2</t>
  </si>
  <si>
    <t xml:space="preserve">K2 </t>
  </si>
  <si>
    <t>K1 + 800</t>
  </si>
  <si>
    <t>CLN M. Duối</t>
  </si>
  <si>
    <t>K0 + 400</t>
  </si>
  <si>
    <t>CLN M. Gáo</t>
  </si>
  <si>
    <t>CLN Cản Tâm Gằng 1</t>
  </si>
  <si>
    <t>M . Tư Mạnh</t>
  </si>
  <si>
    <t>CLN M. Đá Chính</t>
  </si>
  <si>
    <t>M. tiêu hà ra ông bẹ</t>
  </si>
  <si>
    <t>CLN Cản Ông Nhị</t>
  </si>
  <si>
    <t>CLN Cản Tâm Gằng 2</t>
  </si>
  <si>
    <t>M. Chan Ro</t>
  </si>
  <si>
    <t>CLN M. N15 A</t>
  </si>
  <si>
    <t>M. Thái Từ Đầu</t>
  </si>
  <si>
    <t>CLN Cản Thái Tử</t>
  </si>
  <si>
    <t>K8 + 440</t>
  </si>
  <si>
    <t>Kênh N12 (kênh Ku Kê - Phú Sơn)</t>
  </si>
  <si>
    <t>Ku Kê</t>
  </si>
  <si>
    <t>Cống lấy nước N12</t>
  </si>
  <si>
    <t>K13+346</t>
  </si>
  <si>
    <t>12. Xã Hàm Trí</t>
  </si>
  <si>
    <t>M. N3-10</t>
  </si>
  <si>
    <t>Phú Hòa</t>
  </si>
  <si>
    <t>N3-10</t>
  </si>
  <si>
    <t>K3+172</t>
  </si>
  <si>
    <t>M. Ông Trí</t>
  </si>
  <si>
    <t>N3-12</t>
  </si>
  <si>
    <t>M. Chang Chính</t>
  </si>
  <si>
    <t>N3-8</t>
  </si>
  <si>
    <t>K2+458</t>
  </si>
  <si>
    <t>M. Ông Sỉ</t>
  </si>
  <si>
    <t>Cống cà dòn</t>
  </si>
  <si>
    <t>K5+014</t>
  </si>
  <si>
    <t>M. Ông Giăng</t>
  </si>
  <si>
    <t>N3-13</t>
  </si>
  <si>
    <t>K4+222</t>
  </si>
  <si>
    <t>M. Xã Ngọc</t>
  </si>
  <si>
    <t>Cống quảng độ</t>
  </si>
  <si>
    <t>K5+191</t>
  </si>
  <si>
    <t>M. Xã Lá Trên</t>
  </si>
  <si>
    <t>N3-11</t>
  </si>
  <si>
    <t>M. Ông Tài</t>
  </si>
  <si>
    <t>M. Đá sâu rọc</t>
  </si>
  <si>
    <t>N3-15</t>
  </si>
  <si>
    <t>M. Bồ Đề</t>
  </si>
  <si>
    <t>Cống xã ngọc</t>
  </si>
  <si>
    <t>M. Bà Thìn</t>
  </si>
  <si>
    <t>N3-16</t>
  </si>
  <si>
    <t>M. Phó Chánh</t>
  </si>
  <si>
    <t>Đập phó chánh</t>
  </si>
  <si>
    <t>K5+065</t>
  </si>
  <si>
    <t>M. Cà Dòn</t>
  </si>
  <si>
    <t>M. Quản Độ</t>
  </si>
  <si>
    <t>M. N3-18</t>
  </si>
  <si>
    <t>N3-18</t>
  </si>
  <si>
    <t>K5+257</t>
  </si>
  <si>
    <t>M. Ngổ Điết</t>
  </si>
  <si>
    <t>M. Hộ Tải 1</t>
  </si>
  <si>
    <t>N3-18-2</t>
  </si>
  <si>
    <t>K5+973</t>
  </si>
  <si>
    <t>M. Hộ Tải 2</t>
  </si>
  <si>
    <t>N3-18-1</t>
  </si>
  <si>
    <t>K5+952</t>
  </si>
  <si>
    <t>M. Đại Đồn</t>
  </si>
  <si>
    <t>Cản đại đồn</t>
  </si>
  <si>
    <t>K0+648</t>
  </si>
  <si>
    <t>M. Tà Sót</t>
  </si>
  <si>
    <t>Cản tà sót</t>
  </si>
  <si>
    <t>K0+306</t>
  </si>
  <si>
    <t>M. Trường</t>
  </si>
  <si>
    <t>Cản M. trường</t>
  </si>
  <si>
    <t xml:space="preserve">M. Bà Bưởi </t>
  </si>
  <si>
    <t>Cản bà bưởi</t>
  </si>
  <si>
    <t>K1+514</t>
  </si>
  <si>
    <t>M. Vườn</t>
  </si>
  <si>
    <t>Cản vườn</t>
  </si>
  <si>
    <t>K1+249</t>
  </si>
  <si>
    <t>M. Cốc Rọc</t>
  </si>
  <si>
    <t>K2+019</t>
  </si>
  <si>
    <t>M. Hà Rô1</t>
  </si>
  <si>
    <t>Cản hà rô 1</t>
  </si>
  <si>
    <t>M. Hà Rô2</t>
  </si>
  <si>
    <t>Cản hà rô 2</t>
  </si>
  <si>
    <t>K2+127</t>
  </si>
  <si>
    <t>M.Lôn</t>
  </si>
  <si>
    <t>K6+194</t>
  </si>
  <si>
    <t>M.Ba Niên</t>
  </si>
  <si>
    <t>K6+439</t>
  </si>
  <si>
    <t xml:space="preserve">M.Bà Nàm </t>
  </si>
  <si>
    <t>M.Bà Nàm</t>
  </si>
  <si>
    <t>K6+952</t>
  </si>
  <si>
    <t>M. Dỡ Lớn</t>
  </si>
  <si>
    <t xml:space="preserve"> Phú Thái</t>
  </si>
  <si>
    <t>cụm mương bo</t>
  </si>
  <si>
    <t>K0+851</t>
  </si>
  <si>
    <t>M. Bo Rọc</t>
  </si>
  <si>
    <t>K0+452</t>
  </si>
  <si>
    <t>M. Trại Rọc 1</t>
  </si>
  <si>
    <t>K0+836</t>
  </si>
  <si>
    <t>M. Trại Gò 3</t>
  </si>
  <si>
    <t>K0+801</t>
  </si>
  <si>
    <t>M. N3-1</t>
  </si>
  <si>
    <t>N3-1</t>
  </si>
  <si>
    <t>K0+757</t>
  </si>
  <si>
    <t>M. N3-2</t>
  </si>
  <si>
    <t>N3-2</t>
  </si>
  <si>
    <t>M. Trại Nhỏ</t>
  </si>
  <si>
    <t>Cống qua QL28</t>
  </si>
  <si>
    <t>M. Cây Dừa</t>
  </si>
  <si>
    <t>Đập cây dừa</t>
  </si>
  <si>
    <t>M. Xoài Rọc</t>
  </si>
  <si>
    <t>M. N-1</t>
  </si>
  <si>
    <t>Cống N1</t>
  </si>
  <si>
    <t>M. Chính</t>
  </si>
  <si>
    <t>N3-0</t>
  </si>
  <si>
    <t>M. 6 chạy</t>
  </si>
  <si>
    <t>Phú Thái</t>
  </si>
  <si>
    <t>K1+730</t>
  </si>
  <si>
    <t>M. Ông Lượm</t>
  </si>
  <si>
    <t>M. Ông Trung</t>
  </si>
  <si>
    <t>K2+033</t>
  </si>
  <si>
    <t>M.Bọng Tám</t>
  </si>
  <si>
    <t>K2+235</t>
  </si>
  <si>
    <t>M. Hai Đặng</t>
  </si>
  <si>
    <t>M. Ông Minh</t>
  </si>
  <si>
    <t>K2+730</t>
  </si>
  <si>
    <t>M. Ông Phương</t>
  </si>
  <si>
    <t>K2+799</t>
  </si>
  <si>
    <t>M. Ba Thanh</t>
  </si>
  <si>
    <t>K3+031</t>
  </si>
  <si>
    <t>M.Bảy Hạnh</t>
  </si>
  <si>
    <t>K3+174</t>
  </si>
  <si>
    <t>M. ông loa</t>
  </si>
  <si>
    <t>Cống ông loa</t>
  </si>
  <si>
    <t>M. bà tới</t>
  </si>
  <si>
    <t>Cống bà tới</t>
  </si>
  <si>
    <t>K0+970</t>
  </si>
  <si>
    <t>M. ông thận</t>
  </si>
  <si>
    <t>Cống ông thận</t>
  </si>
  <si>
    <t>K1+020</t>
  </si>
  <si>
    <t>M. ông ứng</t>
  </si>
  <si>
    <t>Cống ông ứng</t>
  </si>
  <si>
    <t xml:space="preserve"> Lâm Giang</t>
  </si>
  <si>
    <t>M. cây dừa</t>
  </si>
  <si>
    <t>M. Chi nhỏ, lớn, linh</t>
  </si>
  <si>
    <t>N3-4</t>
  </si>
  <si>
    <t>K0+053</t>
  </si>
  <si>
    <t>M. Bo Tẻ</t>
  </si>
  <si>
    <t>N3-3</t>
  </si>
  <si>
    <t>M. Tám Đám</t>
  </si>
  <si>
    <t>N3-5</t>
  </si>
  <si>
    <t>K1+904</t>
  </si>
  <si>
    <t>M.  Chang Ba</t>
  </si>
  <si>
    <t>N3-7</t>
  </si>
  <si>
    <t>M. Chi Nhỏ, lớn, Bà Hòe</t>
  </si>
  <si>
    <t>N3-6</t>
  </si>
  <si>
    <t>M Ba Tờ + Hầm Sỏi</t>
  </si>
  <si>
    <t>.Lâm Giang</t>
  </si>
  <si>
    <t>M.Ba Tờ + H Sỏi</t>
  </si>
  <si>
    <t>K3+847</t>
  </si>
  <si>
    <t>M 10 Thanh</t>
  </si>
  <si>
    <t>Lâm Giang</t>
  </si>
  <si>
    <t>K4+423</t>
  </si>
  <si>
    <t>M Ông Mai</t>
  </si>
  <si>
    <t>K5+487</t>
  </si>
  <si>
    <t>13. Xã Hồng Sơn</t>
  </si>
  <si>
    <t>Kênh Tư Phương</t>
  </si>
  <si>
    <t>Tư Phương</t>
  </si>
  <si>
    <t>K1+400</t>
  </si>
  <si>
    <t>Đập Cũ Gừng</t>
  </si>
  <si>
    <t>Kênh Cũ Gừng</t>
  </si>
  <si>
    <t>Cụm T1+T2</t>
  </si>
  <si>
    <t xml:space="preserve">Đập Kênh Giếng </t>
  </si>
  <si>
    <t>Kênh xổ Tam Lang</t>
  </si>
  <si>
    <t>Xổ Tam Lang</t>
  </si>
  <si>
    <t>Kênh Độc lập</t>
  </si>
  <si>
    <t>Độc Lập</t>
  </si>
  <si>
    <t>K2+110</t>
  </si>
  <si>
    <t>Kênh Ba Dân</t>
  </si>
  <si>
    <t>Tổ 7</t>
  </si>
  <si>
    <t>K2+600</t>
  </si>
  <si>
    <t>Kênh Sạn + 7 Đệ</t>
  </si>
  <si>
    <t>Cản Phó Vinh</t>
  </si>
  <si>
    <t>Kênh năm Phong</t>
  </si>
  <si>
    <t>Năm Phong</t>
  </si>
  <si>
    <t>Hệ thống kênh tiêu</t>
  </si>
  <si>
    <t>Kênh cây liêm  Thôn 2</t>
  </si>
  <si>
    <t xml:space="preserve">Cây liêm </t>
  </si>
  <si>
    <t>K5+900</t>
  </si>
  <si>
    <t>Kênh Tám canh Thôn 2</t>
  </si>
  <si>
    <t>Tám canh</t>
  </si>
  <si>
    <t>Kênh Ba bọng</t>
  </si>
  <si>
    <t>Ba bọng</t>
  </si>
  <si>
    <t>K2+200</t>
  </si>
  <si>
    <t xml:space="preserve">Kênh Bàu Dài </t>
  </si>
  <si>
    <t xml:space="preserve">Bàu Dài </t>
  </si>
  <si>
    <t>Kênh gò Bàu Đá</t>
  </si>
  <si>
    <t>Bàu Đá</t>
  </si>
  <si>
    <t>K5+600</t>
  </si>
  <si>
    <t xml:space="preserve">Kênh Xoài 1 </t>
  </si>
  <si>
    <t xml:space="preserve">Xoài 1 </t>
  </si>
  <si>
    <t>Kênh cây liêm Thôn 3</t>
  </si>
  <si>
    <t xml:space="preserve">Thôn 3 </t>
  </si>
  <si>
    <t>Đập Trũng Găng</t>
  </si>
  <si>
    <t>Kênh Ông Tiến</t>
  </si>
  <si>
    <t>Ông Tiến</t>
  </si>
  <si>
    <t>Kênh đội 3</t>
  </si>
  <si>
    <t>Cản Đội 3</t>
  </si>
  <si>
    <t>K1+250</t>
  </si>
  <si>
    <t>VI</t>
  </si>
  <si>
    <t>Kênh Cỏ mồm trên</t>
  </si>
  <si>
    <t>Cỏ mồm</t>
  </si>
  <si>
    <t>Kênh Bằng lăng</t>
  </si>
  <si>
    <t>Băng Lăng</t>
  </si>
  <si>
    <t>K1+450</t>
  </si>
  <si>
    <t>Kênh Bà thà</t>
  </si>
  <si>
    <t>Bà thà</t>
  </si>
  <si>
    <t xml:space="preserve">K.Ông Bụi </t>
  </si>
  <si>
    <t xml:space="preserve">Ông Bụi </t>
  </si>
  <si>
    <t>Kênh Tám canh Thôn 3</t>
  </si>
  <si>
    <t>Kênh Hầm Sấu</t>
  </si>
  <si>
    <t>Hầm Sấu</t>
  </si>
  <si>
    <t>Cản Bằng Lăng</t>
  </si>
  <si>
    <t>K3+800</t>
  </si>
  <si>
    <t>Kênh Vùng 3</t>
  </si>
  <si>
    <t>Cản Vùng 3</t>
  </si>
  <si>
    <t>K4+500</t>
  </si>
  <si>
    <t>Kênh Hồng. Lâm+Thiện Mỹ</t>
  </si>
  <si>
    <t>Thiện Mỹ</t>
  </si>
  <si>
    <t>K5+500</t>
  </si>
  <si>
    <t>Kênh Bà trinh ông phó (Trái)</t>
  </si>
  <si>
    <t>Bải Mật</t>
  </si>
  <si>
    <t>K5+800</t>
  </si>
  <si>
    <t>Kênh Bải mật (thẳng)</t>
  </si>
  <si>
    <t>K6+700</t>
  </si>
  <si>
    <t>Kênh chân trôm</t>
  </si>
  <si>
    <t>Chân Trôm</t>
  </si>
  <si>
    <t>K3+400</t>
  </si>
  <si>
    <t>Kênh 15B</t>
  </si>
  <si>
    <t>15B</t>
  </si>
  <si>
    <t>Kênh Bọng lớn</t>
  </si>
  <si>
    <t>Bọng lớn</t>
  </si>
  <si>
    <t>K3+900</t>
  </si>
  <si>
    <t>Kênh Bọng nhỏ</t>
  </si>
  <si>
    <t>Bọng nhỏ</t>
  </si>
  <si>
    <t>Kênh Ba Tất</t>
  </si>
  <si>
    <t>Ba Tất</t>
  </si>
  <si>
    <t>K6+600</t>
  </si>
  <si>
    <t>Kênh Ngựa</t>
  </si>
  <si>
    <t>Ngựa</t>
  </si>
  <si>
    <t>Kênh Bàu  Ốc</t>
  </si>
  <si>
    <t>Bàu Ốc</t>
  </si>
  <si>
    <t>Kênh Rừng</t>
  </si>
  <si>
    <t>Rừng</t>
  </si>
  <si>
    <t>K1+700</t>
  </si>
  <si>
    <t>K2+100</t>
  </si>
  <si>
    <t xml:space="preserve">Kênh N9 </t>
  </si>
  <si>
    <t xml:space="preserve">N9 </t>
  </si>
  <si>
    <t>K2+800</t>
  </si>
  <si>
    <t>Kênh hương nho</t>
  </si>
  <si>
    <t>Hương nho</t>
  </si>
  <si>
    <t>K3+200</t>
  </si>
  <si>
    <t>14. Xã Hàm Hiệp</t>
  </si>
  <si>
    <t>Hệ thống hồ Cà Giang</t>
  </si>
  <si>
    <t>Kênh tiếp nước Phan Thiết</t>
  </si>
  <si>
    <t>Đại Thiện 2</t>
  </si>
  <si>
    <t>CLN Cạnh Bườm</t>
  </si>
  <si>
    <t>K0+148</t>
  </si>
  <si>
    <t>Đại Thiện 1</t>
  </si>
  <si>
    <t>CLN Đường Sắt</t>
  </si>
  <si>
    <t>K2+099</t>
  </si>
  <si>
    <t>CLN Ông Nghĩa</t>
  </si>
  <si>
    <t>K2+680</t>
  </si>
  <si>
    <t>Kênh N33</t>
  </si>
  <si>
    <t>Đại Lộc</t>
  </si>
  <si>
    <t>CLN Bàu Phượng</t>
  </si>
  <si>
    <t>CLN Bàu Tre</t>
  </si>
  <si>
    <t>CLN Bàu Sẻ</t>
  </si>
  <si>
    <t>K0+772</t>
  </si>
  <si>
    <t>Hệ thống hồ Cẩm Hang</t>
  </si>
  <si>
    <t>Xuân Điền</t>
  </si>
  <si>
    <t>CLN N1</t>
  </si>
  <si>
    <t>K0+280</t>
  </si>
  <si>
    <t>Phú Nhang</t>
  </si>
  <si>
    <t>CLN N3</t>
  </si>
  <si>
    <t>Kênh Trái</t>
  </si>
  <si>
    <t>CLN cuối kênh Trái</t>
  </si>
  <si>
    <t>K1+914</t>
  </si>
  <si>
    <t>Kênh Phải</t>
  </si>
  <si>
    <t>CLN cuối kênh Phải</t>
  </si>
  <si>
    <t>Kênh xả Cát</t>
  </si>
  <si>
    <t>Kênh 18</t>
  </si>
  <si>
    <t>Phú Điền</t>
  </si>
  <si>
    <t>CLN kênh 18/2</t>
  </si>
  <si>
    <t>K0+123</t>
  </si>
  <si>
    <t>IV. THÀNH PHỐ PHAN THIẾT</t>
  </si>
  <si>
    <t>1. Xã Tiến Lợi</t>
  </si>
  <si>
    <t>Hệ thống đập Đồng Đế</t>
  </si>
  <si>
    <t>Kênh chính</t>
  </si>
  <si>
    <t>Kênh nhánh T1</t>
  </si>
  <si>
    <t>Phú Mỹ</t>
  </si>
  <si>
    <t>CLN Kênh T1</t>
  </si>
  <si>
    <t>K6+480</t>
  </si>
  <si>
    <t>Kênh tưới Củ Chi</t>
  </si>
  <si>
    <t>Tiến Hòa</t>
  </si>
  <si>
    <t>CLN Củ Chi</t>
  </si>
  <si>
    <t>Kênh tưới Mương Hầm</t>
  </si>
  <si>
    <t>CLN Mương Hầm</t>
  </si>
  <si>
    <t>K0+662</t>
  </si>
  <si>
    <t>Kênh tưới Tiến Hòa</t>
  </si>
  <si>
    <t>CLN Tiến Hòa</t>
  </si>
  <si>
    <t>Kênh nhánh T2</t>
  </si>
  <si>
    <t>CLN Kênh T2</t>
  </si>
  <si>
    <t>2. Xã Phong Nẫm</t>
  </si>
  <si>
    <t>Xuân Phú</t>
  </si>
  <si>
    <t>CLN sân đội 8</t>
  </si>
  <si>
    <t>K0+372</t>
  </si>
  <si>
    <t>Xuân Hòa</t>
  </si>
  <si>
    <t>CLN Chín Trực</t>
  </si>
  <si>
    <t>V. HUYỆN HÀM THUẬN NAM</t>
  </si>
  <si>
    <t>1. Xã Hàm Mỹ</t>
  </si>
  <si>
    <t>Mương Tà Quan</t>
  </si>
  <si>
    <t xml:space="preserve">Phú Sơn </t>
  </si>
  <si>
    <t>CLN Tà Quan</t>
  </si>
  <si>
    <t>K1+139</t>
  </si>
  <si>
    <t xml:space="preserve">Mương Ông Cai </t>
  </si>
  <si>
    <t>CLN Ông Cai</t>
  </si>
  <si>
    <t xml:space="preserve"> K2+039</t>
  </si>
  <si>
    <t>Mương Giếng Cỏ</t>
  </si>
  <si>
    <t>CLN Giếng Cỏ</t>
  </si>
  <si>
    <t>K2+516</t>
  </si>
  <si>
    <t>Mương Cây Sộp</t>
  </si>
  <si>
    <t>CLN Cây Sộp</t>
  </si>
  <si>
    <t>K2+039</t>
  </si>
  <si>
    <t>C.tiêu Bà Sáu</t>
  </si>
  <si>
    <t>K3+307</t>
  </si>
  <si>
    <t>Mương Cây Sơn</t>
  </si>
  <si>
    <t xml:space="preserve">Phú Hưng </t>
  </si>
  <si>
    <t>CLN Cây Sơn</t>
  </si>
  <si>
    <t>K4+337</t>
  </si>
  <si>
    <t>Mương Bà Thau</t>
  </si>
  <si>
    <t>CLN Bà Thau</t>
  </si>
  <si>
    <t>K4+367</t>
  </si>
  <si>
    <t xml:space="preserve">Mương Ly Suối </t>
  </si>
  <si>
    <t xml:space="preserve">CLN Ly Suối </t>
  </si>
  <si>
    <t>K4+487</t>
  </si>
  <si>
    <t>Mương Bà Huê</t>
  </si>
  <si>
    <t>CLN Bà Huê</t>
  </si>
  <si>
    <t>K4+554</t>
  </si>
  <si>
    <t>Mương Chùa</t>
  </si>
  <si>
    <t>CLN Mương Chùa</t>
  </si>
  <si>
    <t>K4+817</t>
  </si>
  <si>
    <t xml:space="preserve">Mương Cầu Kiều </t>
  </si>
  <si>
    <t>CLN Cầu Kiều</t>
  </si>
  <si>
    <t>K4+970</t>
  </si>
  <si>
    <t>Mương Ngang</t>
  </si>
  <si>
    <t>CLN Mương Ngang</t>
  </si>
  <si>
    <t>K5+079</t>
  </si>
  <si>
    <t>Mương Cầu Tự</t>
  </si>
  <si>
    <t>CLN Cầu Tự</t>
  </si>
  <si>
    <t>K5+080</t>
  </si>
  <si>
    <t>Mương Ngựa</t>
  </si>
  <si>
    <t>CLN Mương Ngựa</t>
  </si>
  <si>
    <t>K5+190</t>
  </si>
  <si>
    <t>Mương Ông Áng</t>
  </si>
  <si>
    <t>CLN Ông Áng</t>
  </si>
  <si>
    <t>K5+302</t>
  </si>
  <si>
    <t>Mương Gò Xoài</t>
  </si>
  <si>
    <t>CLN Gò Xoài</t>
  </si>
  <si>
    <t>K5+520</t>
  </si>
  <si>
    <t>Mương Ông Huyện</t>
  </si>
  <si>
    <t>CLN Ông Huyện</t>
  </si>
  <si>
    <t>K5+592</t>
  </si>
  <si>
    <t>Mương Cây Trôm</t>
  </si>
  <si>
    <t>CLN Cây Trôm</t>
  </si>
  <si>
    <t>K5+687</t>
  </si>
  <si>
    <t>Hệ thống đập Ba Bàu</t>
  </si>
  <si>
    <t>Văn Lâm</t>
  </si>
  <si>
    <t xml:space="preserve">Tưới trực tiếp trên kênh nhánh </t>
  </si>
  <si>
    <t>Kênh N8-1</t>
  </si>
  <si>
    <t>CLN N8-1</t>
  </si>
  <si>
    <t>Kênh N8-2</t>
  </si>
  <si>
    <t>CLN N8-2</t>
  </si>
  <si>
    <t>Kênh N8-3</t>
  </si>
  <si>
    <t>CLN N8-3</t>
  </si>
  <si>
    <t>K1+303</t>
  </si>
  <si>
    <t>Kênh N8-4</t>
  </si>
  <si>
    <t>CLN N8-4</t>
  </si>
  <si>
    <t>Kênh N8-6A</t>
  </si>
  <si>
    <t>CLN N8-6A</t>
  </si>
  <si>
    <t>K2+014</t>
  </si>
  <si>
    <t>Kênh N8-5</t>
  </si>
  <si>
    <t>CLN N8-5</t>
  </si>
  <si>
    <t>K2+428</t>
  </si>
  <si>
    <t>Kênh N8-6</t>
  </si>
  <si>
    <t>CLN N8-6</t>
  </si>
  <si>
    <t>K2+453</t>
  </si>
  <si>
    <t>Phú Phong</t>
  </si>
  <si>
    <t>Suối Ông Tào</t>
  </si>
  <si>
    <t>C.tiêu Ông Diệu</t>
  </si>
  <si>
    <t>K0+400</t>
  </si>
  <si>
    <t>Kênh tiếp nước Bàu Ông Xã</t>
  </si>
  <si>
    <t>CLN Mương Mán</t>
  </si>
  <si>
    <t>K3+234</t>
  </si>
  <si>
    <t xml:space="preserve">Kênh tưới Bàu Ông Xã </t>
  </si>
  <si>
    <t>CLN Bàu Ông Xã</t>
  </si>
  <si>
    <t>Hệ thống khe Bà Màng</t>
  </si>
  <si>
    <t xml:space="preserve">Phú Khánh </t>
  </si>
  <si>
    <t>K0+465</t>
  </si>
  <si>
    <t>Tưới trực tiếp trên kênh nhánh</t>
  </si>
  <si>
    <t>Cụm điều tiết số 1</t>
  </si>
  <si>
    <t>Cống điều tiết số 1</t>
  </si>
  <si>
    <t>Cụm điều tiết số 2</t>
  </si>
  <si>
    <t>Cống điều tiết số 2</t>
  </si>
  <si>
    <t>Phú Khánh</t>
  </si>
  <si>
    <t>2. Xã Hàm Kiệm</t>
  </si>
  <si>
    <t>Tưới trực tiếp trên kênh chính</t>
  </si>
  <si>
    <t>Dân Phú</t>
  </si>
  <si>
    <t>K0 ÷ K0+973</t>
  </si>
  <si>
    <t xml:space="preserve">Dân Bình, Dân Hiệp </t>
  </si>
  <si>
    <t>Cống tiêu Bà Ký</t>
  </si>
  <si>
    <t>Dân Bình</t>
  </si>
  <si>
    <t>C.tiêu Bà Ký</t>
  </si>
  <si>
    <t>K8+527</t>
  </si>
  <si>
    <t>Kênh tưới Bà Ký</t>
  </si>
  <si>
    <t>CLN Bà Ký</t>
  </si>
  <si>
    <t>Suối Sọp</t>
  </si>
  <si>
    <t>Tràn đập Bà Ký</t>
  </si>
  <si>
    <t>Kênh Hàm Cường-Hàm Kiệm</t>
  </si>
  <si>
    <t>Hàm Cường, Hàm Kiệm</t>
  </si>
  <si>
    <t>CLN N2-7</t>
  </si>
  <si>
    <t>Kênh N6-1</t>
  </si>
  <si>
    <t>Dân Hòa</t>
  </si>
  <si>
    <t>CLN N6-1</t>
  </si>
  <si>
    <t>K9+683</t>
  </si>
  <si>
    <t>Kênh Hàm Kiệm 1</t>
  </si>
  <si>
    <t>C.tiêu Hàm Kiệm 1</t>
  </si>
  <si>
    <t>K9+951</t>
  </si>
  <si>
    <t>Dân Bình, Dân Hiệp</t>
  </si>
  <si>
    <t>Kênh N6-2</t>
  </si>
  <si>
    <t>CLN N6-2</t>
  </si>
  <si>
    <t>Kênh N6-3A</t>
  </si>
  <si>
    <t>CLN N6-3A</t>
  </si>
  <si>
    <t>K1+041</t>
  </si>
  <si>
    <t>Kênh N6-3</t>
  </si>
  <si>
    <t>CLN N6-3</t>
  </si>
  <si>
    <t>K2+048</t>
  </si>
  <si>
    <t>Kênh N6-4</t>
  </si>
  <si>
    <t>CLN N6-4</t>
  </si>
  <si>
    <t>K2+937</t>
  </si>
  <si>
    <t>Kênh N6-5</t>
  </si>
  <si>
    <t>Dân Hiệp</t>
  </si>
  <si>
    <t>CLN N6-5</t>
  </si>
  <si>
    <t>K3+750</t>
  </si>
  <si>
    <t>3. Xã Hàm Cần</t>
  </si>
  <si>
    <t>Hệ thống đập dâng Hàm Cần</t>
  </si>
  <si>
    <t>K3+947</t>
  </si>
  <si>
    <t>CLN N10</t>
  </si>
  <si>
    <t>K5+463</t>
  </si>
  <si>
    <t>Hệ thống đập sông Linh</t>
  </si>
  <si>
    <t xml:space="preserve"> </t>
  </si>
  <si>
    <t>K0+120</t>
  </si>
  <si>
    <t>CLN N5</t>
  </si>
  <si>
    <t>K4+950</t>
  </si>
  <si>
    <t>K3+785</t>
  </si>
  <si>
    <t>K5+210</t>
  </si>
  <si>
    <t>4. Thị trấn Thuận Nam</t>
  </si>
  <si>
    <t>Hệ thống đập sông Phan</t>
  </si>
  <si>
    <t>Đoạn từ cản Như Ý đến cầu sắt Lập Vinh</t>
  </si>
  <si>
    <t>Hệ thống hồ Tân Lập</t>
  </si>
  <si>
    <t>Lòng hồ</t>
  </si>
  <si>
    <t>5. Xã Tân Lập</t>
  </si>
  <si>
    <t>Đoạn giáp huyện Hàm Tân đến cản Như Ý</t>
  </si>
  <si>
    <t>Hệ thống hồ Tà Mon</t>
  </si>
  <si>
    <t>Tà Mon</t>
  </si>
  <si>
    <t>Kênh tiêu</t>
  </si>
  <si>
    <t>C.Tiêu số 1</t>
  </si>
  <si>
    <t>K0+887</t>
  </si>
  <si>
    <t>K1+025</t>
  </si>
  <si>
    <t>K1+182</t>
  </si>
  <si>
    <t>K1+195</t>
  </si>
  <si>
    <t>6. Xã Tân Thuận</t>
  </si>
  <si>
    <t>Hiệp Nghĩa, Hiệp Hòa, Hiệp Phước, Hiệp Lễ, Tân Hải</t>
  </si>
  <si>
    <t>Cản số 1 (Ông Dương)</t>
  </si>
  <si>
    <t>Hiệp Nghĩa</t>
  </si>
  <si>
    <t>Cản số 2 (Ông Nho)</t>
  </si>
  <si>
    <t>Hiệp Nghĩa, Hiệp Hòa</t>
  </si>
  <si>
    <t>Cản số 3 (Ông Hải)</t>
  </si>
  <si>
    <t>Hiệp Hòa, HiệpPhước</t>
  </si>
  <si>
    <t>Cản số 4 (Năm Niên)</t>
  </si>
  <si>
    <t>Cản số 5 (Hai Chớp)</t>
  </si>
  <si>
    <t>Hiệp Phước</t>
  </si>
  <si>
    <t>Cản số 6 (Ông Bình)</t>
  </si>
  <si>
    <t>Cản số 7 (Cầu Quan)</t>
  </si>
  <si>
    <t>Hiệp Lễ, Tân Hải</t>
  </si>
  <si>
    <t>Hệ thống đập Suối Ké</t>
  </si>
  <si>
    <t>Hiệp Nhơn</t>
  </si>
  <si>
    <t>Kênh N1-1</t>
  </si>
  <si>
    <t>CLN N1-1</t>
  </si>
  <si>
    <t>Kênh N1-2</t>
  </si>
  <si>
    <t>CLN N1-2</t>
  </si>
  <si>
    <t>Kênh N1-3</t>
  </si>
  <si>
    <t>CLN N1-3</t>
  </si>
  <si>
    <t>K2+054</t>
  </si>
  <si>
    <t>Kênh N1-4</t>
  </si>
  <si>
    <t>HiệpPhước</t>
  </si>
  <si>
    <t>CLN N1-4</t>
  </si>
  <si>
    <t>K2+289</t>
  </si>
  <si>
    <t>Kênh nhánh N2</t>
  </si>
  <si>
    <t>CLN N2-2</t>
  </si>
  <si>
    <t>Hệ thống đập Ba Khai</t>
  </si>
  <si>
    <t>Hiệp Lễ</t>
  </si>
  <si>
    <t>K2+517</t>
  </si>
  <si>
    <t>Kênh N1-6</t>
  </si>
  <si>
    <t>CLN N1-6</t>
  </si>
  <si>
    <t>K3+517</t>
  </si>
  <si>
    <t>K0+130</t>
  </si>
  <si>
    <t>CLN N2-1</t>
  </si>
  <si>
    <t>K2+87</t>
  </si>
  <si>
    <t>7. Xã Hàm Minh</t>
  </si>
  <si>
    <t>Hệ thống hồ Đu Đủ</t>
  </si>
  <si>
    <t>Minh Tiến</t>
  </si>
  <si>
    <t>K2+372</t>
  </si>
  <si>
    <t>K2+967</t>
  </si>
  <si>
    <t>Kênh N5-N5B</t>
  </si>
  <si>
    <t>K3+300</t>
  </si>
  <si>
    <t>CLN N7</t>
  </si>
  <si>
    <t>K3+760</t>
  </si>
  <si>
    <t>CLN N9</t>
  </si>
  <si>
    <t>K4+661</t>
  </si>
  <si>
    <t>CLN N11</t>
  </si>
  <si>
    <t>Hệ thống đập Bưng Bà Tùng</t>
  </si>
  <si>
    <t>Minh Thành</t>
  </si>
  <si>
    <t>Nhánh N1-2</t>
  </si>
  <si>
    <t>CLN N1.2</t>
  </si>
  <si>
    <t>K1+585</t>
  </si>
  <si>
    <t>Kênh nhánh N1 (đoạn kênh đất)</t>
  </si>
  <si>
    <t>Kênh nhánh N3</t>
  </si>
  <si>
    <t>8. Xã Hàm Cường</t>
  </si>
  <si>
    <t>Phú Cường</t>
  </si>
  <si>
    <t>Phú Cường, Phú Lộc, Phú Sung</t>
  </si>
  <si>
    <t>Kênh N2-3 (Lao Dáng)</t>
  </si>
  <si>
    <t xml:space="preserve">CLN N2-3 </t>
  </si>
  <si>
    <t>K1+705</t>
  </si>
  <si>
    <t>Suối Ba Bi</t>
  </si>
  <si>
    <t>Phú Cường, Phú Lộc</t>
  </si>
  <si>
    <t>CLN Ba Bi</t>
  </si>
  <si>
    <t>K2+435</t>
  </si>
  <si>
    <t>Kênh N2-5 (Cây Quao)</t>
  </si>
  <si>
    <t>Phú Lộc</t>
  </si>
  <si>
    <t xml:space="preserve">CLN N2-5 </t>
  </si>
  <si>
    <t>K3+264</t>
  </si>
  <si>
    <t>Kênh N2-6</t>
  </si>
  <si>
    <t>Phú Sung</t>
  </si>
  <si>
    <t>CLN N2-6</t>
  </si>
  <si>
    <t>Suối hạ lưu đập Phú Sung</t>
  </si>
  <si>
    <t>Tràn đập Phú Sung</t>
  </si>
  <si>
    <t>Phú Thọ</t>
  </si>
  <si>
    <t>Hệ thống đập Dốc Mới</t>
  </si>
  <si>
    <t xml:space="preserve">Phú Thọ, Phú Nghĩa </t>
  </si>
  <si>
    <t xml:space="preserve">Phú Thọ </t>
  </si>
  <si>
    <t xml:space="preserve">CLN N6 </t>
  </si>
  <si>
    <t>K0+494</t>
  </si>
  <si>
    <t>Kênh tiêu số 1</t>
  </si>
  <si>
    <t>C.tiêu số 1</t>
  </si>
  <si>
    <t>K0+674</t>
  </si>
  <si>
    <t xml:space="preserve">CLN N12 </t>
  </si>
  <si>
    <t>K1+159</t>
  </si>
  <si>
    <t>Kênh tiêu số 2</t>
  </si>
  <si>
    <t xml:space="preserve">C.tiêu số 2 </t>
  </si>
  <si>
    <t>Kênh tiêu số 3</t>
  </si>
  <si>
    <t>C.tiêu số 3</t>
  </si>
  <si>
    <t>Phu Thọ</t>
  </si>
  <si>
    <t>Suối Củ Chảo</t>
  </si>
  <si>
    <t>CLN Củ Chảo</t>
  </si>
  <si>
    <t>K0+265</t>
  </si>
  <si>
    <t>Suối 20</t>
  </si>
  <si>
    <t xml:space="preserve">Minh Tiến, Phú Thọ </t>
  </si>
  <si>
    <t xml:space="preserve">CLN suối 20 </t>
  </si>
  <si>
    <t>9. Xã Mương Mán</t>
  </si>
  <si>
    <t>Đằng Thành</t>
  </si>
  <si>
    <t>Kênh N10-1</t>
  </si>
  <si>
    <t>Văn Phong</t>
  </si>
  <si>
    <t>CLN N10-1</t>
  </si>
  <si>
    <t>Kênh Mương Điền-Mương Mán</t>
  </si>
  <si>
    <t>Hàm Thạnh, Mương Mán</t>
  </si>
  <si>
    <t>CLN Mương Điền</t>
  </si>
  <si>
    <t>K12+004</t>
  </si>
  <si>
    <t>Kênh Xuân Điền-Mương Mán</t>
  </si>
  <si>
    <t>Đại Thành</t>
  </si>
  <si>
    <t>CLN Xuân Điền-Mương Mán</t>
  </si>
  <si>
    <t>Tràn Suối Thị 2</t>
  </si>
  <si>
    <t>Tưới trực tiếp trên suối đoạn Suối Đá đến cầu suối Dầu (Suối Thị)</t>
  </si>
  <si>
    <t>K12+335</t>
  </si>
  <si>
    <t>Tưới trực tiếp trên sông</t>
  </si>
  <si>
    <t>Văn Phong, Đại Thành, Đằng Thành</t>
  </si>
  <si>
    <t>10. Xã Hàm Thạnh</t>
  </si>
  <si>
    <t>Ba Bàu</t>
  </si>
  <si>
    <t>Dân Hòa, Dân Cường, Dân Thuận</t>
  </si>
  <si>
    <t>Suối Sườn Bò</t>
  </si>
  <si>
    <t>Bọng Sườn Bò</t>
  </si>
  <si>
    <t>K2+108</t>
  </si>
  <si>
    <t>Suối Le</t>
  </si>
  <si>
    <t>Dân Cường</t>
  </si>
  <si>
    <t>Tràn Suối Le</t>
  </si>
  <si>
    <t>Tràn Sông Linh</t>
  </si>
  <si>
    <t>K8+036</t>
  </si>
  <si>
    <t>Cầu Kiều</t>
  </si>
  <si>
    <t>K10+540</t>
  </si>
  <si>
    <t>Dân Thuận</t>
  </si>
  <si>
    <t xml:space="preserve">Tràn Suối Thị 2 </t>
  </si>
  <si>
    <t>K12+655</t>
  </si>
  <si>
    <t>Tràn Lò To</t>
  </si>
  <si>
    <t xml:space="preserve">Tràn Lò To </t>
  </si>
  <si>
    <t>K17+600</t>
  </si>
  <si>
    <t>Ba Bàu, Dân Hòa</t>
  </si>
  <si>
    <t>Lòng hồ Ba Bàu</t>
  </si>
  <si>
    <t>VI. HUYỆN HÀM TÂN</t>
  </si>
  <si>
    <t>1. Xã Tân Thắng</t>
  </si>
  <si>
    <t>Hệ thống đập dâng Cô Kiều</t>
  </si>
  <si>
    <t>Kênh chính Cô Kiều</t>
  </si>
  <si>
    <t>K0+368</t>
  </si>
  <si>
    <t>K1+282</t>
  </si>
  <si>
    <t>K1+335</t>
  </si>
  <si>
    <t>K1+622</t>
  </si>
  <si>
    <t>K3+344</t>
  </si>
  <si>
    <t>K3+600</t>
  </si>
  <si>
    <t>K3+820</t>
  </si>
  <si>
    <t>Hệ thống đập dâng Sông Tram</t>
  </si>
  <si>
    <t>Kênh chính Sông Tram</t>
  </si>
  <si>
    <t>K0+425</t>
  </si>
  <si>
    <t>VII. THỊ XÃ LA GI</t>
  </si>
  <si>
    <t>1. Phường Tân An</t>
  </si>
  <si>
    <t>Hệ thống đập dâng Suối Đó + Trạm bơm Đá Dựng</t>
  </si>
  <si>
    <t>Kênh chính Suối Đó</t>
  </si>
  <si>
    <t>T.lực+Đ.lực</t>
  </si>
  <si>
    <t>K0+300</t>
  </si>
  <si>
    <t>K0+612</t>
  </si>
  <si>
    <t>K2+711</t>
  </si>
  <si>
    <t>2. Phường Tân Thiện</t>
  </si>
  <si>
    <t>K4+400</t>
  </si>
  <si>
    <t>K4+924</t>
  </si>
  <si>
    <t>K5+211</t>
  </si>
  <si>
    <t>K4+956</t>
  </si>
  <si>
    <t>K5+369</t>
  </si>
  <si>
    <t>K5+045</t>
  </si>
  <si>
    <t>K5+883</t>
  </si>
  <si>
    <t>K5+322</t>
  </si>
  <si>
    <t>CLN N12</t>
  </si>
  <si>
    <t>K5+968</t>
  </si>
  <si>
    <t>K5+755</t>
  </si>
  <si>
    <t>CLN N14</t>
  </si>
  <si>
    <t>K6+050</t>
  </si>
  <si>
    <t>3. Phường Phước Hội</t>
  </si>
  <si>
    <t>CLN N15</t>
  </si>
  <si>
    <t>K6+663</t>
  </si>
  <si>
    <t>CLN N17</t>
  </si>
  <si>
    <t>K6+844</t>
  </si>
  <si>
    <t>CLN N18</t>
  </si>
  <si>
    <t>K6+963</t>
  </si>
  <si>
    <t>CLN N196</t>
  </si>
  <si>
    <t>K6+741</t>
  </si>
  <si>
    <t>Hệ thống đập dâng Suối Dứa</t>
  </si>
  <si>
    <t>Cản Quây</t>
  </si>
  <si>
    <t>4. Xã Tân Phước</t>
  </si>
  <si>
    <t>Kênh chính Suối Dứa</t>
  </si>
  <si>
    <t>K1+095</t>
  </si>
  <si>
    <t>K1+480</t>
  </si>
  <si>
    <t>K1+266</t>
  </si>
  <si>
    <t>K1+484</t>
  </si>
  <si>
    <t>5. Xã Tân Bình</t>
  </si>
  <si>
    <t>Hệ thống đập dâng Láng Đá+Trạm bơm Tân Bình</t>
  </si>
  <si>
    <t>Kênh chính Láng Đá</t>
  </si>
  <si>
    <t>K0+178</t>
  </si>
  <si>
    <t>K0+654</t>
  </si>
  <si>
    <t>K2+161</t>
  </si>
  <si>
    <t>K2+536</t>
  </si>
  <si>
    <t>K2+721</t>
  </si>
  <si>
    <t>6. Xã Tân Tiến</t>
  </si>
  <si>
    <t>Hệ thống hồ Núi Đất</t>
  </si>
  <si>
    <t>Kênh chính Núi Đất</t>
  </si>
  <si>
    <t>K0+617</t>
  </si>
  <si>
    <t>K0+470</t>
  </si>
  <si>
    <t>K0+785</t>
  </si>
  <si>
    <t>K1+627</t>
  </si>
  <si>
    <t>K1+277</t>
  </si>
  <si>
    <t>K2+175</t>
  </si>
  <si>
    <t>Kênh tiếp nước Núi Đất-Tân Bình</t>
  </si>
  <si>
    <t>K1+780</t>
  </si>
  <si>
    <t>K2+023</t>
  </si>
  <si>
    <t>Kênh tiếp nước Núi Đất-Suối Le</t>
  </si>
  <si>
    <t>K0+526</t>
  </si>
  <si>
    <t>K0+709</t>
  </si>
  <si>
    <t>K1+135</t>
  </si>
  <si>
    <t>K1+289</t>
  </si>
  <si>
    <t>K2+672</t>
  </si>
  <si>
    <t>CT T1</t>
  </si>
  <si>
    <t>K1+850</t>
  </si>
  <si>
    <t>CT T2</t>
  </si>
  <si>
    <t>K2+252</t>
  </si>
  <si>
    <t>7. Xã Tân Hải</t>
  </si>
  <si>
    <t>Kênh chính Suối Le</t>
  </si>
  <si>
    <t>K2+422</t>
  </si>
  <si>
    <t>K0+686</t>
  </si>
  <si>
    <t>K2+742</t>
  </si>
  <si>
    <t>K2+959</t>
  </si>
  <si>
    <t>K1+080</t>
  </si>
  <si>
    <t>K1+316</t>
  </si>
  <si>
    <t>K1+457</t>
  </si>
  <si>
    <t>K2+847</t>
  </si>
  <si>
    <t>CLN N16</t>
  </si>
  <si>
    <t>K3+455</t>
  </si>
  <si>
    <t>CLN N20</t>
  </si>
  <si>
    <t>K4+237</t>
  </si>
  <si>
    <t>CLN N22</t>
  </si>
  <si>
    <t>K4+421</t>
  </si>
  <si>
    <t>K1+564</t>
  </si>
  <si>
    <t>VIII. HUYỆN TÁNH LINH</t>
  </si>
  <si>
    <t>1. Xã Gia An</t>
  </si>
  <si>
    <t>Hệ thống trạm bơm Gia An</t>
  </si>
  <si>
    <t>Thôn 5 - xã Gia An</t>
  </si>
  <si>
    <t>Động lực</t>
  </si>
  <si>
    <t>K1+37</t>
  </si>
  <si>
    <t>Bùi Tà Ái</t>
  </si>
  <si>
    <t>Thôn 4 - xã Gia An</t>
  </si>
  <si>
    <t>K1+591</t>
  </si>
  <si>
    <t>Thôn 3 - xã Gia An</t>
  </si>
  <si>
    <t>K2+952</t>
  </si>
  <si>
    <t>Kênh N13A</t>
  </si>
  <si>
    <t>CLN N13A</t>
  </si>
  <si>
    <t>K2+659</t>
  </si>
  <si>
    <t>Kênh N11A</t>
  </si>
  <si>
    <t>CLN N11A</t>
  </si>
  <si>
    <t>K3+332</t>
  </si>
  <si>
    <t>Kênh VC4</t>
  </si>
  <si>
    <t>CLN VC4</t>
  </si>
  <si>
    <t>Kênh N1-0</t>
  </si>
  <si>
    <t>CLN N1-0</t>
  </si>
  <si>
    <t>K0+447</t>
  </si>
  <si>
    <t>K0+528</t>
  </si>
  <si>
    <t>Kênh N1A-0</t>
  </si>
  <si>
    <t>CLN N1A-0</t>
  </si>
  <si>
    <t>Kênh N5-1</t>
  </si>
  <si>
    <t>CLN N5-1</t>
  </si>
  <si>
    <t>K0+64</t>
  </si>
  <si>
    <t>Kênh N5-2</t>
  </si>
  <si>
    <t>CLN N5-2</t>
  </si>
  <si>
    <t>K0+309</t>
  </si>
  <si>
    <t>Kênh N5-4</t>
  </si>
  <si>
    <t>CLN N5-4</t>
  </si>
  <si>
    <t>K0+437</t>
  </si>
  <si>
    <t>K0+143</t>
  </si>
  <si>
    <t>K0+936</t>
  </si>
  <si>
    <t>Kênh N2-5</t>
  </si>
  <si>
    <t>CLN N2-5</t>
  </si>
  <si>
    <t>K1+63</t>
  </si>
  <si>
    <t>Kênh N2-7</t>
  </si>
  <si>
    <t>Kênh N9-1</t>
  </si>
  <si>
    <t>CLN N9-1</t>
  </si>
  <si>
    <t>K0+355</t>
  </si>
  <si>
    <t>Kênh N9-2</t>
  </si>
  <si>
    <t>CLN N9-2</t>
  </si>
  <si>
    <t>Kênh N9-4</t>
  </si>
  <si>
    <t>CLN N9-4</t>
  </si>
  <si>
    <t>K0+720</t>
  </si>
  <si>
    <t>Kênh N11A-1</t>
  </si>
  <si>
    <t>CLN N11A-1</t>
  </si>
  <si>
    <t>Hệ thống trạm bơm Đức Phú</t>
  </si>
  <si>
    <t>Kênh VCT1</t>
  </si>
  <si>
    <t>CLN VCT1</t>
  </si>
  <si>
    <t>Bùi Văn Cường</t>
  </si>
  <si>
    <t>Kênh VCT2</t>
  </si>
  <si>
    <t>Thôn 5 &amp;6 -  xã Gia An</t>
  </si>
  <si>
    <t>CLN VCT2</t>
  </si>
  <si>
    <t>K1+125</t>
  </si>
  <si>
    <t>Kênh TN8</t>
  </si>
  <si>
    <t>Thôn 7 -  xã Gia An</t>
  </si>
  <si>
    <t>CLN TN8</t>
  </si>
  <si>
    <t>K3+250</t>
  </si>
  <si>
    <t>Kênh VCB1</t>
  </si>
  <si>
    <t>CLN VCB1</t>
  </si>
  <si>
    <t>Hệ thống trạm bơm Vũ Hòa</t>
  </si>
  <si>
    <t>Kênh N0A</t>
  </si>
  <si>
    <t>Thôn 1 - xã Gia An</t>
  </si>
  <si>
    <t>CLN N0A</t>
  </si>
  <si>
    <t>K0+12</t>
  </si>
  <si>
    <t>Tô Tấn Trung</t>
  </si>
  <si>
    <t>Kênh N1A</t>
  </si>
  <si>
    <t>CLN N1A</t>
  </si>
  <si>
    <t>2. Xã Đức Bình</t>
  </si>
  <si>
    <t>Hệ thống trạm bơm Đức Bình</t>
  </si>
  <si>
    <t>Kênh B2</t>
  </si>
  <si>
    <t>CLN B2</t>
  </si>
  <si>
    <t>Nguyễn Văn Bình</t>
  </si>
  <si>
    <t>Kênh B2A</t>
  </si>
  <si>
    <t>CLN B2A</t>
  </si>
  <si>
    <t>K0+07</t>
  </si>
  <si>
    <t>Kênh VC2</t>
  </si>
  <si>
    <t>CLN B4</t>
  </si>
  <si>
    <t>K1+057</t>
  </si>
  <si>
    <t>Kênh B3</t>
  </si>
  <si>
    <t>CLN B6</t>
  </si>
  <si>
    <t>K2+322</t>
  </si>
  <si>
    <t>Hệ thống trạm bơm Lạc Tánh</t>
  </si>
  <si>
    <t>K0+966</t>
  </si>
  <si>
    <t>Lê Thành</t>
  </si>
  <si>
    <t>Hệ thống đập Đá Bàn</t>
  </si>
  <si>
    <t>Kênh TN3</t>
  </si>
  <si>
    <t>CLN TN3</t>
  </si>
  <si>
    <t>K0+237</t>
  </si>
  <si>
    <t>Hệ thống đập Đá Chồng</t>
  </si>
  <si>
    <t>Kênh VC1</t>
  </si>
  <si>
    <t>Kênh TN2</t>
  </si>
  <si>
    <t>CLN TN2</t>
  </si>
  <si>
    <t>K0+497</t>
  </si>
  <si>
    <t>Hệ thống đập Suối Trầu</t>
  </si>
  <si>
    <t>Kênh TN1</t>
  </si>
  <si>
    <t>CLN TN1</t>
  </si>
  <si>
    <t>K0+142</t>
  </si>
  <si>
    <t>Nguyễn Văn Sơn</t>
  </si>
  <si>
    <t>Kênh DN1</t>
  </si>
  <si>
    <t>CLN DN1</t>
  </si>
  <si>
    <t>K0+66</t>
  </si>
  <si>
    <t>3. Thị trấn Lạc Tánh</t>
  </si>
  <si>
    <t>Kênh N5B</t>
  </si>
  <si>
    <t>CLN N5B</t>
  </si>
  <si>
    <t>K3+555</t>
  </si>
  <si>
    <t>Hồ Quang Hùng</t>
  </si>
  <si>
    <t>Kênh VC6</t>
  </si>
  <si>
    <t xml:space="preserve">CLN VC6 </t>
  </si>
  <si>
    <t>K0+10</t>
  </si>
  <si>
    <t>Kênh VC9</t>
  </si>
  <si>
    <t>CLN VC9</t>
  </si>
  <si>
    <t>K2+921</t>
  </si>
  <si>
    <t>Kênh N1-5</t>
  </si>
  <si>
    <t>CLN N1-5</t>
  </si>
  <si>
    <t>K1+516</t>
  </si>
  <si>
    <t>Kênh N1-5B</t>
  </si>
  <si>
    <t>CLN N1-5B</t>
  </si>
  <si>
    <t>K2+059</t>
  </si>
  <si>
    <t>Kênh VC1-6</t>
  </si>
  <si>
    <t>CLN VC1-6</t>
  </si>
  <si>
    <t>K1+916</t>
  </si>
  <si>
    <t>Kênh VC1-4</t>
  </si>
  <si>
    <t>CLN VC1-4</t>
  </si>
  <si>
    <t>K4+945</t>
  </si>
  <si>
    <t>Kênh N1-12</t>
  </si>
  <si>
    <t>CLN N1-12</t>
  </si>
  <si>
    <t>K5+107</t>
  </si>
  <si>
    <t>Kênh VC1-8</t>
  </si>
  <si>
    <t>CLN VC1-8</t>
  </si>
  <si>
    <t>K5+923</t>
  </si>
  <si>
    <t>Kênh VC1-10</t>
  </si>
  <si>
    <t>CLN VC1-10</t>
  </si>
  <si>
    <t>K6+257</t>
  </si>
  <si>
    <t>Kênh N1-14</t>
  </si>
  <si>
    <t>CLN N1-14</t>
  </si>
  <si>
    <t>K6+710</t>
  </si>
  <si>
    <t>Kênh N1-14A</t>
  </si>
  <si>
    <t>CLN N1-14A</t>
  </si>
  <si>
    <t>K6+711</t>
  </si>
  <si>
    <t>Kênh N1-16</t>
  </si>
  <si>
    <t>CLN N1-16</t>
  </si>
  <si>
    <t>K7+298</t>
  </si>
  <si>
    <t>Kênh N1-18</t>
  </si>
  <si>
    <t>CLN N1-18</t>
  </si>
  <si>
    <t>K7+671</t>
  </si>
  <si>
    <t>Kênh N3-1</t>
  </si>
  <si>
    <t>CLN N3-1</t>
  </si>
  <si>
    <t>Kênh N3-2</t>
  </si>
  <si>
    <t>CLN N3-2</t>
  </si>
  <si>
    <t>Kênh N3-4</t>
  </si>
  <si>
    <t>CLN N3-4</t>
  </si>
  <si>
    <t>K0+444</t>
  </si>
  <si>
    <t>Kênh N3-6</t>
  </si>
  <si>
    <t>CLN N3-6</t>
  </si>
  <si>
    <t>K1+085</t>
  </si>
  <si>
    <t>K0+705</t>
  </si>
  <si>
    <t>Kênh N5-3</t>
  </si>
  <si>
    <t>CLN N5-3</t>
  </si>
  <si>
    <t>K0+525</t>
  </si>
  <si>
    <t>Kênh N5-7</t>
  </si>
  <si>
    <t>CLN N5-7</t>
  </si>
  <si>
    <t>K1+309</t>
  </si>
  <si>
    <t>Kênh N5-5</t>
  </si>
  <si>
    <t>CLN N5-5</t>
  </si>
  <si>
    <t>Hệ thống đập Suối Cát</t>
  </si>
  <si>
    <t>Kênh ĐN1</t>
  </si>
  <si>
    <t>CLN ĐN1</t>
  </si>
  <si>
    <t>Kênh ĐN3</t>
  </si>
  <si>
    <t>CLN ĐN3</t>
  </si>
  <si>
    <t>K0+489</t>
  </si>
  <si>
    <t>Kênh ĐN5</t>
  </si>
  <si>
    <t>CLN ĐN5</t>
  </si>
  <si>
    <t>K0+577</t>
  </si>
  <si>
    <t>K0+067</t>
  </si>
  <si>
    <t>Kênh TN4</t>
  </si>
  <si>
    <t>CLN TN4</t>
  </si>
  <si>
    <t>K0+658</t>
  </si>
  <si>
    <t>Kênh TN6</t>
  </si>
  <si>
    <t>CLN TN6</t>
  </si>
  <si>
    <t>K1+253</t>
  </si>
  <si>
    <t>K1+603</t>
  </si>
  <si>
    <t>Kênh TN10</t>
  </si>
  <si>
    <t>CLN TN10</t>
  </si>
  <si>
    <t>K1+723</t>
  </si>
  <si>
    <t>4. Xã Đức Thuận</t>
  </si>
  <si>
    <t>Kênh ĐN7</t>
  </si>
  <si>
    <t>CLN ĐN7</t>
  </si>
  <si>
    <t>K0+963</t>
  </si>
  <si>
    <t>Nguyễn Duy Tích</t>
  </si>
  <si>
    <t>Kênh ĐN9</t>
  </si>
  <si>
    <t>CLN ĐN9</t>
  </si>
  <si>
    <t>K1+461</t>
  </si>
  <si>
    <t>CLN VC2</t>
  </si>
  <si>
    <t>Kênh N1-8</t>
  </si>
  <si>
    <t>CLN N1-8</t>
  </si>
  <si>
    <t>K2+445</t>
  </si>
  <si>
    <t>Trương Văn Trí</t>
  </si>
  <si>
    <t>Kênh N1-8B</t>
  </si>
  <si>
    <t>CLN N1-8B</t>
  </si>
  <si>
    <t>K2+981</t>
  </si>
  <si>
    <t>Kênh N1-7</t>
  </si>
  <si>
    <t>CLN N1-7</t>
  </si>
  <si>
    <t>Kênh VC1-2A</t>
  </si>
  <si>
    <t>CLN VC1-2</t>
  </si>
  <si>
    <t>K3+935</t>
  </si>
  <si>
    <t>Kênh VC1-2</t>
  </si>
  <si>
    <t>CLN VC1-2A</t>
  </si>
  <si>
    <t>K3+175</t>
  </si>
  <si>
    <t>Kênh N1-10</t>
  </si>
  <si>
    <t>CLN N1-10A</t>
  </si>
  <si>
    <t>K4+610</t>
  </si>
  <si>
    <t>5. Xã Đồng Kho</t>
  </si>
  <si>
    <t>Hệ thống trạm bơm Đồng Kho</t>
  </si>
  <si>
    <t>Nguyễn Văn Phương</t>
  </si>
  <si>
    <t>K0+771</t>
  </si>
  <si>
    <t>K0+908</t>
  </si>
  <si>
    <t>K1+086</t>
  </si>
  <si>
    <t>K1+537</t>
  </si>
  <si>
    <t>CLN VC1</t>
  </si>
  <si>
    <t>K0+007</t>
  </si>
  <si>
    <t>Kênh N7-1</t>
  </si>
  <si>
    <t>CLN N7-1</t>
  </si>
  <si>
    <t>K0+205</t>
  </si>
  <si>
    <t>Kênh N7-3</t>
  </si>
  <si>
    <t>CLN N7-3</t>
  </si>
  <si>
    <t>K0+636</t>
  </si>
  <si>
    <t>Trần Thắng</t>
  </si>
  <si>
    <t>K0+850</t>
  </si>
  <si>
    <t>Kênh VC3</t>
  </si>
  <si>
    <t>CLN VC3</t>
  </si>
  <si>
    <t>K1+284</t>
  </si>
  <si>
    <t>Kênh VC5</t>
  </si>
  <si>
    <t>CLN VC5</t>
  </si>
  <si>
    <t>K1+382</t>
  </si>
  <si>
    <t>Kênh VC7</t>
  </si>
  <si>
    <t>CLN VC7</t>
  </si>
  <si>
    <t>K2+065</t>
  </si>
  <si>
    <t>Hệ thống trạm bơm Bắc Ruộng</t>
  </si>
  <si>
    <t>Kênh BN1</t>
  </si>
  <si>
    <t>CLN BN1</t>
  </si>
  <si>
    <t>K1+081</t>
  </si>
  <si>
    <t>Nguyễn Đức Hùng</t>
  </si>
  <si>
    <t>K0+020</t>
  </si>
  <si>
    <t>Hệ thống trạm bơm Huy Khiêm</t>
  </si>
  <si>
    <t>Kênh N4A</t>
  </si>
  <si>
    <t>CLN N4A</t>
  </si>
  <si>
    <t>K0+655</t>
  </si>
  <si>
    <t>K0+291</t>
  </si>
  <si>
    <t>K1+601</t>
  </si>
  <si>
    <t>6. Xã Đức Phú</t>
  </si>
  <si>
    <t>Trạm bơm Đức Phú</t>
  </si>
  <si>
    <t>Kênh BN17</t>
  </si>
  <si>
    <t>CLN BN17</t>
  </si>
  <si>
    <t>K8+591</t>
  </si>
  <si>
    <t>Nguyễn Trường Toán</t>
  </si>
  <si>
    <t>Kênh VCB10</t>
  </si>
  <si>
    <t>CLN VCB10</t>
  </si>
  <si>
    <t>K8+740</t>
  </si>
  <si>
    <t>Kênh TN10-1</t>
  </si>
  <si>
    <t>CLN TN10-1</t>
  </si>
  <si>
    <t>K0+380</t>
  </si>
  <si>
    <t>Kênh TN10-2</t>
  </si>
  <si>
    <t>CLN TN10-2</t>
  </si>
  <si>
    <t>Kênh TN10-3</t>
  </si>
  <si>
    <t>CLN TN10-3</t>
  </si>
  <si>
    <t>K0+610</t>
  </si>
  <si>
    <t>Kênh TN10-4</t>
  </si>
  <si>
    <t>CLN TN10-4</t>
  </si>
  <si>
    <t>Kênh TN10-5</t>
  </si>
  <si>
    <t>CLN TN10-5</t>
  </si>
  <si>
    <t>Kênh TN10-6</t>
  </si>
  <si>
    <t>CLN TN10-6</t>
  </si>
  <si>
    <t>K1+115</t>
  </si>
  <si>
    <t xml:space="preserve">Kênh TN10-7 </t>
  </si>
  <si>
    <t>CLN TN10-7</t>
  </si>
  <si>
    <t>7. Xã Bắc Ruộng</t>
  </si>
  <si>
    <t>Trạm bơm Bắc Ruộng</t>
  </si>
  <si>
    <t>Kênh BN2-1</t>
  </si>
  <si>
    <t>CLN BN2-1</t>
  </si>
  <si>
    <t>K0+246</t>
  </si>
  <si>
    <t>Nguyễn Thành Trung</t>
  </si>
  <si>
    <t>Kênh BN2-3</t>
  </si>
  <si>
    <t>CLN BN2-3</t>
  </si>
  <si>
    <t>K0+587</t>
  </si>
  <si>
    <t>Kênh BN2-5</t>
  </si>
  <si>
    <t>CLN BN2-5</t>
  </si>
  <si>
    <t>K1+123</t>
  </si>
  <si>
    <t>Kênh BN2-5A</t>
  </si>
  <si>
    <t>CLN BN2-5A</t>
  </si>
  <si>
    <t>K1+378</t>
  </si>
  <si>
    <t>Kênh BN2-7</t>
  </si>
  <si>
    <t>CLN BN2-7</t>
  </si>
  <si>
    <t>K1+566</t>
  </si>
  <si>
    <t>Kênh BN4-1</t>
  </si>
  <si>
    <t>CLN BN4-1</t>
  </si>
  <si>
    <t>Kênh BN4-3</t>
  </si>
  <si>
    <t>CLN BN4-3</t>
  </si>
  <si>
    <t>Kênh BN4-5</t>
  </si>
  <si>
    <t>CLN BN4-5</t>
  </si>
  <si>
    <t>Kênh BN5-1</t>
  </si>
  <si>
    <t>CLN BN5-1</t>
  </si>
  <si>
    <t>K1+270</t>
  </si>
  <si>
    <t>Kênh BN5-2</t>
  </si>
  <si>
    <t>CLN BN5-2</t>
  </si>
  <si>
    <t>K0+858</t>
  </si>
  <si>
    <t>Kênh BN5-4</t>
  </si>
  <si>
    <t>CLN BN5-4</t>
  </si>
  <si>
    <t>Kênh BN5-5</t>
  </si>
  <si>
    <t>CLN BN5-5</t>
  </si>
  <si>
    <t>Kênh BN5-6</t>
  </si>
  <si>
    <t>CLN BN5-6</t>
  </si>
  <si>
    <t>Đập Cầu Cháy</t>
  </si>
  <si>
    <t>K0+288</t>
  </si>
  <si>
    <t>K0+273</t>
  </si>
  <si>
    <t>K0+362</t>
  </si>
  <si>
    <t>K0+453</t>
  </si>
  <si>
    <t>Kênh NN0</t>
  </si>
  <si>
    <t>CLN NN0</t>
  </si>
  <si>
    <t>K0+597</t>
  </si>
  <si>
    <t>Trạm Bơm Đức Phú</t>
  </si>
  <si>
    <t>Kênh VCB2</t>
  </si>
  <si>
    <t>CLN VCB2</t>
  </si>
  <si>
    <t>K1+790</t>
  </si>
  <si>
    <t>K2+623</t>
  </si>
  <si>
    <t xml:space="preserve">Kênh BN1B </t>
  </si>
  <si>
    <t>CLN BN1B</t>
  </si>
  <si>
    <t>K3+235</t>
  </si>
  <si>
    <t xml:space="preserve">Kênh BN3 </t>
  </si>
  <si>
    <t>CLN BN3</t>
  </si>
  <si>
    <t>K3+580</t>
  </si>
  <si>
    <t>Trạm bơm Tà Pao</t>
  </si>
  <si>
    <t>Kênh VC5B</t>
  </si>
  <si>
    <t>Xã Bắc Ruộng</t>
  </si>
  <si>
    <t>CLN VC5B</t>
  </si>
  <si>
    <t>K6+872</t>
  </si>
  <si>
    <t>7. Xã Nghị Đức</t>
  </si>
  <si>
    <t>Kênh BN7A</t>
  </si>
  <si>
    <t>CLN BN7A</t>
  </si>
  <si>
    <t>K5+940</t>
  </si>
  <si>
    <t>Nguyễn Mậu Tĩnh</t>
  </si>
  <si>
    <t>Kênh BN7B</t>
  </si>
  <si>
    <t>CLN BN7B</t>
  </si>
  <si>
    <t>Kênh VCB5</t>
  </si>
  <si>
    <t>CLN VCB5</t>
  </si>
  <si>
    <t>K6+115</t>
  </si>
  <si>
    <t>Kênh VCB6</t>
  </si>
  <si>
    <t>CLN VCB6</t>
  </si>
  <si>
    <t>K6+466</t>
  </si>
  <si>
    <t>Kênh VCB7</t>
  </si>
  <si>
    <t>CLN VCB7</t>
  </si>
  <si>
    <t>K6+590</t>
  </si>
  <si>
    <t>Kênh VCB8</t>
  </si>
  <si>
    <t>CLN VCB8</t>
  </si>
  <si>
    <t>Kênh BN11A</t>
  </si>
  <si>
    <t>CLN BN11A</t>
  </si>
  <si>
    <t>K7+400</t>
  </si>
  <si>
    <t>Kênh BN11B</t>
  </si>
  <si>
    <t>CLN BN11B</t>
  </si>
  <si>
    <t>Kênh VCB9</t>
  </si>
  <si>
    <t>CLN VCB9</t>
  </si>
  <si>
    <t>K7+545</t>
  </si>
  <si>
    <t>Kênh BN13A</t>
  </si>
  <si>
    <t>CLN BN13A</t>
  </si>
  <si>
    <t>K8</t>
  </si>
  <si>
    <t>Kênh BN13B</t>
  </si>
  <si>
    <t>CLN BN13B</t>
  </si>
  <si>
    <t>Kênh BN15</t>
  </si>
  <si>
    <t>CLN BN15</t>
  </si>
  <si>
    <t>K8+507</t>
  </si>
  <si>
    <t>Đập Cây Xoài</t>
  </si>
  <si>
    <t>K0+395</t>
  </si>
  <si>
    <t>8. Xã La Ngâu</t>
  </si>
  <si>
    <t>Trạm bơm La Ngâu</t>
  </si>
  <si>
    <t>Kênh N3-0</t>
  </si>
  <si>
    <t>CLN N3-0</t>
  </si>
  <si>
    <t>K0+551</t>
  </si>
  <si>
    <t>Mang Cố</t>
  </si>
  <si>
    <t xml:space="preserve">Kênh N3-1 </t>
  </si>
  <si>
    <t>K1+170</t>
  </si>
  <si>
    <t xml:space="preserve">Kênh N5-0 </t>
  </si>
  <si>
    <t>CLN N5-0</t>
  </si>
  <si>
    <t>Kênh N7-0</t>
  </si>
  <si>
    <t>CLN N7-0</t>
  </si>
  <si>
    <t>K0+162</t>
  </si>
  <si>
    <t>Kênh N7-2</t>
  </si>
  <si>
    <t>CLN N7-2</t>
  </si>
  <si>
    <t>K0+312</t>
  </si>
  <si>
    <t xml:space="preserve">Kênh N9-0 </t>
  </si>
  <si>
    <t>CLN N9-0</t>
  </si>
  <si>
    <t>K0+160</t>
  </si>
  <si>
    <t>Kênh N11-0</t>
  </si>
  <si>
    <t>CLN N11-0</t>
  </si>
  <si>
    <t>K0+381</t>
  </si>
  <si>
    <t>Kênh N11-2</t>
  </si>
  <si>
    <t>CLN N11-2</t>
  </si>
  <si>
    <t>K0+764</t>
  </si>
  <si>
    <t>Kênh N15-1</t>
  </si>
  <si>
    <t>CLN N15-1</t>
  </si>
  <si>
    <t>9. Xã Huy Khiêm</t>
  </si>
  <si>
    <t>Kênh VC1A</t>
  </si>
  <si>
    <t>CLN VC1A</t>
  </si>
  <si>
    <t>K3+598</t>
  </si>
  <si>
    <t>Trần Chanh</t>
  </si>
  <si>
    <t>K4+048</t>
  </si>
  <si>
    <t>K4+155</t>
  </si>
  <si>
    <t>Trần Văn Minh</t>
  </si>
  <si>
    <t>10. Xã Măng Tố</t>
  </si>
  <si>
    <t>Kênh BN2-11</t>
  </si>
  <si>
    <t>CLN BN2-11</t>
  </si>
  <si>
    <t>K2+618</t>
  </si>
  <si>
    <t>Nguyễn Đình Phong</t>
  </si>
  <si>
    <t>Đập Măng Tố</t>
  </si>
  <si>
    <t>K1+617</t>
  </si>
  <si>
    <t>11. Xã Đức Tân</t>
  </si>
  <si>
    <t>K10+590</t>
  </si>
  <si>
    <t>Phan Thường Vụ</t>
  </si>
  <si>
    <t>Kênh BN3A</t>
  </si>
  <si>
    <t>CLN BN3A</t>
  </si>
  <si>
    <t>K3+886</t>
  </si>
  <si>
    <t>Kênh BN5</t>
  </si>
  <si>
    <t>CLN BN5</t>
  </si>
  <si>
    <t>K4+407</t>
  </si>
  <si>
    <t>Kênh VCB3</t>
  </si>
  <si>
    <t>CLN VCB3</t>
  </si>
  <si>
    <t>K4+785</t>
  </si>
  <si>
    <t>Kênh VCB4</t>
  </si>
  <si>
    <t>CLB VCB4</t>
  </si>
  <si>
    <t>IX. HUYỆN ĐỨC LINH</t>
  </si>
  <si>
    <t>1. Xã Nam Chính</t>
  </si>
  <si>
    <t>Hệ thống trạm bơm Nam Chính</t>
  </si>
  <si>
    <t xml:space="preserve">Kênh BN1
</t>
  </si>
  <si>
    <t>K0+979</t>
  </si>
  <si>
    <t>Đặng Văn Lân</t>
  </si>
  <si>
    <t xml:space="preserve">Kênh BN1A
</t>
  </si>
  <si>
    <t>CLN BN1A</t>
  </si>
  <si>
    <t>Kênh BN3</t>
  </si>
  <si>
    <t>K0+818</t>
  </si>
  <si>
    <t>K2+488</t>
  </si>
  <si>
    <t>Kênh BN7</t>
  </si>
  <si>
    <t>CLN BN7</t>
  </si>
  <si>
    <t>K3+187</t>
  </si>
  <si>
    <t>Kênh BN5A</t>
  </si>
  <si>
    <t>CLN BN5A</t>
  </si>
  <si>
    <t>K2+820</t>
  </si>
  <si>
    <t xml:space="preserve">Kênh NN0
</t>
  </si>
  <si>
    <t>Mai Thành Tâm</t>
  </si>
  <si>
    <t>Kênh NN1</t>
  </si>
  <si>
    <t>CLN NN1</t>
  </si>
  <si>
    <t>K0+859</t>
  </si>
  <si>
    <t>Kênh NN3</t>
  </si>
  <si>
    <t>CLN NN3</t>
  </si>
  <si>
    <t>K1+976</t>
  </si>
  <si>
    <t>Kênh NN3A</t>
  </si>
  <si>
    <t>CLN NN3A</t>
  </si>
  <si>
    <t>K1+231</t>
  </si>
  <si>
    <t>Kênh NN5</t>
  </si>
  <si>
    <t>CLN NN5</t>
  </si>
  <si>
    <t>K2+139</t>
  </si>
  <si>
    <t>Kênh BN7-0</t>
  </si>
  <si>
    <t>CLN BN7-0</t>
  </si>
  <si>
    <t>K0+358</t>
  </si>
  <si>
    <t>Kênh BN9-1</t>
  </si>
  <si>
    <t>CLN BN9-1</t>
  </si>
  <si>
    <t>K0+363</t>
  </si>
  <si>
    <t>Kênh BN9-3</t>
  </si>
  <si>
    <t>CLN BN9-3</t>
  </si>
  <si>
    <t>K0+889</t>
  </si>
  <si>
    <t>Kênh NN0-1</t>
  </si>
  <si>
    <t>CLN NN0-1</t>
  </si>
  <si>
    <t>K0+284</t>
  </si>
  <si>
    <t>Kênh NN0-3</t>
  </si>
  <si>
    <t>CLN NN0-3</t>
  </si>
  <si>
    <t>K0+838</t>
  </si>
  <si>
    <t>Kênh NN0-0</t>
  </si>
  <si>
    <t>CLN NN0-0</t>
  </si>
  <si>
    <t>K1+538</t>
  </si>
  <si>
    <t>Kênh NN0-5</t>
  </si>
  <si>
    <t>CLN NN0-5</t>
  </si>
  <si>
    <t>Kênh NN3-0</t>
  </si>
  <si>
    <t>CLN NN3-0</t>
  </si>
  <si>
    <t>K0+090</t>
  </si>
  <si>
    <t>Kênh NN3-2</t>
  </si>
  <si>
    <t>CLN NN3-2</t>
  </si>
  <si>
    <t>K0+559</t>
  </si>
  <si>
    <t>Hệ thống trạm bơm Võ Xu</t>
  </si>
  <si>
    <t>K7+427</t>
  </si>
  <si>
    <t>Kênh N8A</t>
  </si>
  <si>
    <t>CLN N8A</t>
  </si>
  <si>
    <t>K4+211</t>
  </si>
  <si>
    <t>Trần Im</t>
  </si>
  <si>
    <t>K0+505</t>
  </si>
  <si>
    <t>Nguyễn Trọng Lộc</t>
  </si>
  <si>
    <t>K1+010</t>
  </si>
  <si>
    <t>K1+458</t>
  </si>
  <si>
    <t>Kênh N8-0</t>
  </si>
  <si>
    <t>CLN N8-0</t>
  </si>
  <si>
    <t>K0+405</t>
  </si>
  <si>
    <t>Kênh N10-0</t>
  </si>
  <si>
    <t>CLN N10-0</t>
  </si>
  <si>
    <t>K1+286</t>
  </si>
  <si>
    <t>Kênh N10-2</t>
  </si>
  <si>
    <t>CLN N10-2</t>
  </si>
  <si>
    <t>K1+695</t>
  </si>
  <si>
    <t>K0+898</t>
  </si>
  <si>
    <t>Kênh N12-0</t>
  </si>
  <si>
    <t>CLN N12-0</t>
  </si>
  <si>
    <t>K0+328</t>
  </si>
  <si>
    <t>2. Thị Trấn Đức Tài</t>
  </si>
  <si>
    <t>Hệ thống trạm bơm Đức Tài</t>
  </si>
  <si>
    <t>Kênh N0</t>
  </si>
  <si>
    <t>CLN N0</t>
  </si>
  <si>
    <t>Cao Bình</t>
  </si>
  <si>
    <t>Kênh N5A</t>
  </si>
  <si>
    <t>CLN N5A</t>
  </si>
  <si>
    <t>K4+665</t>
  </si>
  <si>
    <t>Kênh N0-1</t>
  </si>
  <si>
    <t>CLN N0-1</t>
  </si>
  <si>
    <t>K0+80</t>
  </si>
  <si>
    <t>K1+770</t>
  </si>
  <si>
    <t>K2+325</t>
  </si>
  <si>
    <t>Kênh N4-1</t>
  </si>
  <si>
    <t>CLN N4-1</t>
  </si>
  <si>
    <t>Kênh N4-0</t>
  </si>
  <si>
    <t>CLN N4-0</t>
  </si>
  <si>
    <t>Kênh N4-3</t>
  </si>
  <si>
    <t>CLN N4-3</t>
  </si>
  <si>
    <t>Kênh N5-0</t>
  </si>
  <si>
    <t>Kênh N6-0</t>
  </si>
  <si>
    <t>CLN N6-0</t>
  </si>
  <si>
    <t>K0+350</t>
  </si>
  <si>
    <t>K0+700</t>
  </si>
  <si>
    <t>K1+510</t>
  </si>
  <si>
    <t>Kênh N6-6</t>
  </si>
  <si>
    <t>CLN N6-6</t>
  </si>
  <si>
    <t>K3+00</t>
  </si>
  <si>
    <t>K1+800</t>
  </si>
  <si>
    <t>Kênh N12-1</t>
  </si>
  <si>
    <t>CLN N12-1</t>
  </si>
  <si>
    <t>Phạm Văn Danh</t>
  </si>
  <si>
    <t>Kênh N12-3</t>
  </si>
  <si>
    <t>CLN N12-3</t>
  </si>
  <si>
    <t>Kênh N12-5</t>
  </si>
  <si>
    <t>CLN N12-5</t>
  </si>
  <si>
    <t>K1+325</t>
  </si>
  <si>
    <t>Kênh N14-3</t>
  </si>
  <si>
    <t>CLN N14-3</t>
  </si>
  <si>
    <t>K2+432</t>
  </si>
  <si>
    <t>3. Xã Trà Tân</t>
  </si>
  <si>
    <t>Hệ thống hồ Trà Tân</t>
  </si>
  <si>
    <t>Nguyễn Ngọc Thiết</t>
  </si>
  <si>
    <t>K3+387</t>
  </si>
  <si>
    <t>Võ Văn Lợi</t>
  </si>
  <si>
    <t>K4+40</t>
  </si>
  <si>
    <t>Lê Phước Choài</t>
  </si>
  <si>
    <t>4. Xã Tân Hà</t>
  </si>
  <si>
    <t>Bùi Quốc Định</t>
  </si>
  <si>
    <t>K0+128</t>
  </si>
  <si>
    <t>5. Xã Mê Pu</t>
  </si>
  <si>
    <t>Hệ thống trạm bơm Mê Pu</t>
  </si>
  <si>
    <t>Kênh N2A</t>
  </si>
  <si>
    <t>CLN N2A</t>
  </si>
  <si>
    <t>K0+247</t>
  </si>
  <si>
    <t>Cao Văn Tiến</t>
  </si>
  <si>
    <t xml:space="preserve">CLN N2 </t>
  </si>
  <si>
    <t>K0+895</t>
  </si>
  <si>
    <t>Kênh N4B</t>
  </si>
  <si>
    <t>CLN N4B</t>
  </si>
  <si>
    <t>K1+556</t>
  </si>
  <si>
    <t>K1+654</t>
  </si>
  <si>
    <t>K0+827</t>
  </si>
  <si>
    <t>K0+227</t>
  </si>
  <si>
    <t>Kênh N9-0</t>
  </si>
  <si>
    <t>K0+060</t>
  </si>
  <si>
    <t>K0+163</t>
  </si>
  <si>
    <t>Hệ thống đập K'ho</t>
  </si>
  <si>
    <t>Kênh ĐN0</t>
  </si>
  <si>
    <t>CLN ĐN0</t>
  </si>
  <si>
    <t>K0+087</t>
  </si>
  <si>
    <t>K'Vững</t>
  </si>
  <si>
    <t>Kênh ĐN2</t>
  </si>
  <si>
    <t>CLN ĐN2</t>
  </si>
  <si>
    <t>K0+307</t>
  </si>
  <si>
    <t>K0+167</t>
  </si>
  <si>
    <t>6. Xã Sùng Nhơn</t>
  </si>
  <si>
    <t>Hệ thống trạm bơm Sùng Nhơn</t>
  </si>
  <si>
    <t>Kênh N6B</t>
  </si>
  <si>
    <t>CLN N6B</t>
  </si>
  <si>
    <t>K1+670</t>
  </si>
  <si>
    <t>K1+867</t>
  </si>
  <si>
    <t>K0+434</t>
  </si>
  <si>
    <t>Kênh N0-0</t>
  </si>
  <si>
    <t>CLN N0-0</t>
  </si>
  <si>
    <t>K0+657</t>
  </si>
  <si>
    <t>CLN N0-3</t>
  </si>
  <si>
    <t>CLN N0-5</t>
  </si>
  <si>
    <t>CLN N0-4</t>
  </si>
  <si>
    <t>K1+021</t>
  </si>
  <si>
    <t>CLN N0-7</t>
  </si>
  <si>
    <t>CLN N0-6</t>
  </si>
  <si>
    <t>K1+297</t>
  </si>
  <si>
    <t>Kênh N0-9</t>
  </si>
  <si>
    <t>CLN N0-9</t>
  </si>
  <si>
    <t>K1+517</t>
  </si>
  <si>
    <t>Kênh N0-8</t>
  </si>
  <si>
    <t>CLN N0-8</t>
  </si>
  <si>
    <t>K0+228</t>
  </si>
  <si>
    <t>Kênh N4-2</t>
  </si>
  <si>
    <t>CLN N4-2</t>
  </si>
  <si>
    <t>K0+939</t>
  </si>
  <si>
    <t>Kênh N4-4</t>
  </si>
  <si>
    <t>CLN N4-4</t>
  </si>
  <si>
    <t>K1+053</t>
  </si>
  <si>
    <t>Kênh N4-6</t>
  </si>
  <si>
    <t>CLN N4-6</t>
  </si>
  <si>
    <t>K0+286</t>
  </si>
  <si>
    <t>K0+446</t>
  </si>
  <si>
    <t>K0+668</t>
  </si>
  <si>
    <t>Hệ thống trạm bơm Đa Kai</t>
  </si>
  <si>
    <t>K0+424</t>
  </si>
  <si>
    <t>Kênh BN2</t>
  </si>
  <si>
    <t>CLN BN2</t>
  </si>
  <si>
    <t>K0+893</t>
  </si>
  <si>
    <t>K0+996</t>
  </si>
  <si>
    <t>Kênh BN4</t>
  </si>
  <si>
    <t>CLN BN4</t>
  </si>
  <si>
    <t>K1+643</t>
  </si>
  <si>
    <t>Kênh BN5B</t>
  </si>
  <si>
    <t>CLN BN5B</t>
  </si>
  <si>
    <t>K1+890</t>
  </si>
  <si>
    <t>Kênh BN5C</t>
  </si>
  <si>
    <t>CLN BN5C</t>
  </si>
  <si>
    <t>K2+288</t>
  </si>
  <si>
    <t>Kênh BN6</t>
  </si>
  <si>
    <t>CLN BN6</t>
  </si>
  <si>
    <t>K2+791</t>
  </si>
  <si>
    <t>Kênh BN6B</t>
  </si>
  <si>
    <t>CLN BN6B</t>
  </si>
  <si>
    <t>K2+944</t>
  </si>
  <si>
    <t>Kênh BN6C</t>
  </si>
  <si>
    <t>CLN BN6C</t>
  </si>
  <si>
    <t>K3+014</t>
  </si>
  <si>
    <t>Kênh BN6-0</t>
  </si>
  <si>
    <t>CLN BN6-0</t>
  </si>
  <si>
    <t>K2+769</t>
  </si>
  <si>
    <t>Kênh BN5B-0</t>
  </si>
  <si>
    <t>CLN BN5B-0</t>
  </si>
  <si>
    <t>Kênh BN5B-1</t>
  </si>
  <si>
    <t>CLN BN5B-1</t>
  </si>
  <si>
    <t>K1+167</t>
  </si>
  <si>
    <t>Kênh BN5B-2</t>
  </si>
  <si>
    <t>CLN BN5B-2</t>
  </si>
  <si>
    <t>Hệ thống đập Chu Lu</t>
  </si>
  <si>
    <t>Kênh  TN1</t>
  </si>
  <si>
    <t>K0+960</t>
  </si>
  <si>
    <t>Kênh  TN2</t>
  </si>
  <si>
    <t>K1+269</t>
  </si>
  <si>
    <t>Kênh  TN3</t>
  </si>
  <si>
    <t>K1+554</t>
  </si>
  <si>
    <t>Hệ thống đập Khe Thượng</t>
  </si>
  <si>
    <t>Kênh  TB1</t>
  </si>
  <si>
    <t>CLN TB1</t>
  </si>
  <si>
    <t>Kênh  TN0</t>
  </si>
  <si>
    <t>CLN TN0</t>
  </si>
  <si>
    <t>K0+327</t>
  </si>
  <si>
    <t>K0+459</t>
  </si>
  <si>
    <t>7. Xã Đa Kai</t>
  </si>
  <si>
    <t>Kênh BN12</t>
  </si>
  <si>
    <t>CLN BN12</t>
  </si>
  <si>
    <t>K4+857</t>
  </si>
  <si>
    <t>Phan Dương Sự</t>
  </si>
  <si>
    <t>Kênh BN9</t>
  </si>
  <si>
    <t>CLN BN9</t>
  </si>
  <si>
    <t>K5+540</t>
  </si>
  <si>
    <t>Kênh BN11</t>
  </si>
  <si>
    <t>CLN BN11</t>
  </si>
  <si>
    <t>Kênh BN7B-1</t>
  </si>
  <si>
    <t>CLN BN7B-1</t>
  </si>
  <si>
    <t>Kênh BN7B-3</t>
  </si>
  <si>
    <t>CLN BN7B-3</t>
  </si>
  <si>
    <t>K0+223</t>
  </si>
  <si>
    <t>Kênh BN7B-5</t>
  </si>
  <si>
    <t>CLN BN7B-5</t>
  </si>
  <si>
    <t>Kênh BN7B-7</t>
  </si>
  <si>
    <t>CLN BN7B-7</t>
  </si>
  <si>
    <t>Kênh BN8B-0</t>
  </si>
  <si>
    <t>CLN BN8B-0</t>
  </si>
  <si>
    <t>K0+187</t>
  </si>
  <si>
    <t>Kênh BN8B-2</t>
  </si>
  <si>
    <t>CLN BN8B-2</t>
  </si>
  <si>
    <t>K0+276</t>
  </si>
  <si>
    <t>Kênh BN8B-4</t>
  </si>
  <si>
    <t>CLN BN8B-4</t>
  </si>
  <si>
    <t>K0+629</t>
  </si>
  <si>
    <t>Kênh BN8B-6</t>
  </si>
  <si>
    <t>CLN BN8B-6</t>
  </si>
  <si>
    <t>K0+861</t>
  </si>
  <si>
    <t>Kênh BN8B-8</t>
  </si>
  <si>
    <t>CLN BN8B-8</t>
  </si>
  <si>
    <t>K1+160</t>
  </si>
  <si>
    <t>Kênh BN10-1</t>
  </si>
  <si>
    <t>CLN BN10-1</t>
  </si>
  <si>
    <t>Kênh BN10-3</t>
  </si>
  <si>
    <t>CLN BN10-3</t>
  </si>
  <si>
    <t>K0+415</t>
  </si>
  <si>
    <t>Kênh BN12-0</t>
  </si>
  <si>
    <t>CLN BN12-0</t>
  </si>
  <si>
    <t>Hệ thống đập H74</t>
  </si>
  <si>
    <t>K0+691</t>
  </si>
  <si>
    <t>Trương Văn Hợi</t>
  </si>
  <si>
    <t>Kênh N3A</t>
  </si>
  <si>
    <t>CLN N3A</t>
  </si>
  <si>
    <t>Kênh N3B</t>
  </si>
  <si>
    <t>CLN N3B</t>
  </si>
  <si>
    <t>K1+187</t>
  </si>
  <si>
    <t>K1+1034</t>
  </si>
  <si>
    <t xml:space="preserve">Kênh N3-2 </t>
  </si>
  <si>
    <t>K0+518</t>
  </si>
  <si>
    <t>K0+993</t>
  </si>
  <si>
    <t>8. Thị Trấn Võ Xu</t>
  </si>
  <si>
    <t>Đinh Văn Đức</t>
  </si>
  <si>
    <t>Hà Bút</t>
  </si>
  <si>
    <t>K1+963</t>
  </si>
  <si>
    <t>Kênh N6A</t>
  </si>
  <si>
    <t>CLN N6A</t>
  </si>
  <si>
    <t>K2+236</t>
  </si>
  <si>
    <t>K0+533</t>
  </si>
  <si>
    <t>K0+715</t>
  </si>
  <si>
    <t>K1+013</t>
  </si>
  <si>
    <t>K1+547</t>
  </si>
  <si>
    <t>Kênh N0-11</t>
  </si>
  <si>
    <t>CLN N0-11</t>
  </si>
  <si>
    <t>Kênh N0-13</t>
  </si>
  <si>
    <t>CLN N0-13</t>
  </si>
  <si>
    <t>K2+514</t>
  </si>
  <si>
    <t>Kênh N2-0</t>
  </si>
  <si>
    <t>CLN N2-0</t>
  </si>
  <si>
    <t>K0+535</t>
  </si>
  <si>
    <t>K1+100</t>
  </si>
  <si>
    <t>K0+385</t>
  </si>
  <si>
    <t>K0+738</t>
  </si>
  <si>
    <t>K1+119</t>
  </si>
  <si>
    <t>K1+490</t>
  </si>
  <si>
    <t>K0+90</t>
  </si>
  <si>
    <t>K0+798</t>
  </si>
  <si>
    <t>Kênh N4-3A</t>
  </si>
  <si>
    <t>CLN N4-3A</t>
  </si>
  <si>
    <t>Kênh N4-5</t>
  </si>
  <si>
    <t>CLN N4-5</t>
  </si>
  <si>
    <t>Kênh N4-5A</t>
  </si>
  <si>
    <t>CLN N4-5A</t>
  </si>
  <si>
    <t>K2+146</t>
  </si>
  <si>
    <t>Kênh N4-7</t>
  </si>
  <si>
    <t>CLN N4-7</t>
  </si>
  <si>
    <t>K2+539</t>
  </si>
  <si>
    <t>Kênh N4-9</t>
  </si>
  <si>
    <t>CLN N4-9</t>
  </si>
  <si>
    <t>K3+328</t>
  </si>
  <si>
    <t>Kênh N4-11</t>
  </si>
  <si>
    <t>CLN N4-11</t>
  </si>
  <si>
    <t>K0+270</t>
  </si>
  <si>
    <t>K0+987</t>
  </si>
  <si>
    <t>K2+145</t>
  </si>
  <si>
    <t>Kênh N6-8</t>
  </si>
  <si>
    <t>CLN N6-8</t>
  </si>
  <si>
    <t>K2+844</t>
  </si>
  <si>
    <t>K0+712</t>
  </si>
  <si>
    <t>K1+440</t>
  </si>
  <si>
    <t>Kênh N6-7</t>
  </si>
  <si>
    <t>CLN N6-7</t>
  </si>
  <si>
    <t>K1+828</t>
  </si>
  <si>
    <t>Kênh N6-9</t>
  </si>
  <si>
    <t>CLN N6-9</t>
  </si>
  <si>
    <t>Kênh N6-9A</t>
  </si>
  <si>
    <t>CLN N6-9A</t>
  </si>
  <si>
    <t>K2+303</t>
  </si>
  <si>
    <t>Kênh N6-9B</t>
  </si>
  <si>
    <t>CLN N6-9B</t>
  </si>
  <si>
    <t>K2+480</t>
  </si>
  <si>
    <t>Kênh N6-11</t>
  </si>
  <si>
    <t>CLN N6-11</t>
  </si>
  <si>
    <t>Kênh N6-11A</t>
  </si>
  <si>
    <t>CLN N6-11A</t>
  </si>
  <si>
    <t>K2+976</t>
  </si>
  <si>
    <t>Kênh N6-13</t>
  </si>
  <si>
    <t>CLN N6-13</t>
  </si>
  <si>
    <t>K3+106</t>
  </si>
  <si>
    <t>Kênh N6-15</t>
  </si>
  <si>
    <t>CLN N6-15</t>
  </si>
  <si>
    <t>K3+251</t>
  </si>
  <si>
    <t>Kênh N6-17</t>
  </si>
  <si>
    <t>CLN N6-17</t>
  </si>
  <si>
    <t>K3+303</t>
  </si>
  <si>
    <t>Kênh N6-19</t>
  </si>
  <si>
    <t>CLN N6-19</t>
  </si>
  <si>
    <t>K3+912</t>
  </si>
  <si>
    <t>Kênh N6-21</t>
  </si>
  <si>
    <t>CLN N6-21</t>
  </si>
  <si>
    <t>Kênh N6-23</t>
  </si>
  <si>
    <t>CLN N6-23</t>
  </si>
  <si>
    <t>Hệ thống trạm bơm Lô Ba</t>
  </si>
  <si>
    <t>K0+114</t>
  </si>
  <si>
    <t>K0+182</t>
  </si>
  <si>
    <t>K0+293</t>
  </si>
  <si>
    <t>K0+311</t>
  </si>
  <si>
    <t>Kênh TN5</t>
  </si>
  <si>
    <t>CLN TN5</t>
  </si>
  <si>
    <t>K0+568</t>
  </si>
  <si>
    <t>Kênh TN7</t>
  </si>
  <si>
    <t>CLN TN7</t>
  </si>
  <si>
    <t>K0+127</t>
  </si>
  <si>
    <t>Kênh NN2</t>
  </si>
  <si>
    <t>CLN NN2</t>
  </si>
  <si>
    <t>K0+365</t>
  </si>
  <si>
    <t>9. Xã Đức Tín</t>
  </si>
  <si>
    <t>Kênh N2-9</t>
  </si>
  <si>
    <t>CLN N2-9</t>
  </si>
  <si>
    <t>Võ Duy Lực</t>
  </si>
  <si>
    <t>Kênh N2-11</t>
  </si>
  <si>
    <t>CLN N2-11</t>
  </si>
  <si>
    <t>K4+10</t>
  </si>
  <si>
    <t>Kênh N2-13</t>
  </si>
  <si>
    <t>CLN N2-13</t>
  </si>
  <si>
    <t>K4+250</t>
  </si>
  <si>
    <t>Kênh N2-15</t>
  </si>
  <si>
    <t>CLN N2-15</t>
  </si>
  <si>
    <t>K1+711</t>
  </si>
  <si>
    <t>10. Xã Đức Chính</t>
  </si>
  <si>
    <t>Kênh N10-4</t>
  </si>
  <si>
    <t>CLN N10-4</t>
  </si>
  <si>
    <t>K2+078</t>
  </si>
  <si>
    <t>Nguyễn Văn Lượng</t>
  </si>
  <si>
    <t>Kênh N10-6</t>
  </si>
  <si>
    <t>CLN N10-6</t>
  </si>
  <si>
    <t>K2+345</t>
  </si>
  <si>
    <t>Kênh N10-8</t>
  </si>
  <si>
    <t>CLN N10-8</t>
  </si>
  <si>
    <t>K2+470</t>
  </si>
  <si>
    <t>Kênh N10-3</t>
  </si>
  <si>
    <t>CLN N10-3</t>
  </si>
  <si>
    <t>K1+832</t>
  </si>
  <si>
    <t>Kênh N10-5</t>
  </si>
  <si>
    <t>CLN N10-5</t>
  </si>
  <si>
    <t>Kênh N10-7</t>
  </si>
  <si>
    <t>CLN N10-7</t>
  </si>
  <si>
    <t>K2+825</t>
  </si>
  <si>
    <t>Kênh N12-2</t>
  </si>
  <si>
    <t>CLN N12-2</t>
  </si>
  <si>
    <t>K0+485</t>
  </si>
  <si>
    <t>Kênh N12-4</t>
  </si>
  <si>
    <t>CLN N12-4</t>
  </si>
  <si>
    <t>Kênh N12-6</t>
  </si>
  <si>
    <t>CLN N12-6</t>
  </si>
  <si>
    <t>K1+324</t>
  </si>
  <si>
    <t>Kênh N14-0</t>
  </si>
  <si>
    <t>CLN N14-0</t>
  </si>
  <si>
    <t>K0+475</t>
  </si>
  <si>
    <t>Kênh N14-1</t>
  </si>
  <si>
    <t>CLN N14-1</t>
  </si>
  <si>
    <t>K1+742</t>
  </si>
  <si>
    <t>Kênh N14-2</t>
  </si>
  <si>
    <t>CLN N14-2</t>
  </si>
  <si>
    <t>K2+095</t>
  </si>
  <si>
    <t>K1+381</t>
  </si>
  <si>
    <t>Kênh N2B</t>
  </si>
  <si>
    <t>CLN N2B</t>
  </si>
  <si>
    <t>K2+748</t>
  </si>
  <si>
    <t>Kênh N3A-0</t>
  </si>
  <si>
    <t>CLN N3A-0</t>
  </si>
  <si>
    <t>Kênh N3A-2</t>
  </si>
  <si>
    <t>CLN N3A-2</t>
  </si>
  <si>
    <t>Kênh N3A-4</t>
  </si>
  <si>
    <t>CLN N3A-4</t>
  </si>
  <si>
    <t>Kênh N3A-6</t>
  </si>
  <si>
    <t>CLN N3A-6</t>
  </si>
  <si>
    <t>K1+760</t>
  </si>
  <si>
    <t>11. Xã Vũ Hòa</t>
  </si>
  <si>
    <t>Lê Thanh Nghị</t>
  </si>
  <si>
    <t>K0+947</t>
  </si>
  <si>
    <t>K1+525</t>
  </si>
  <si>
    <t>K1+853</t>
  </si>
  <si>
    <t>K2+560</t>
  </si>
  <si>
    <t>K2+664</t>
  </si>
  <si>
    <t>K0+080</t>
  </si>
  <si>
    <t>K1+104</t>
  </si>
  <si>
    <t>Kênh N3-8</t>
  </si>
  <si>
    <t>K1+251</t>
  </si>
  <si>
    <t>Kênh N3-10</t>
  </si>
  <si>
    <t>CLN N3-8</t>
  </si>
  <si>
    <t>Chợ Lầu I, Bình Phước, Bình Tiến, Bình Hiếu, Bình Thủy</t>
  </si>
  <si>
    <t>Thôn 7</t>
  </si>
  <si>
    <t>Lâm Thuận</t>
  </si>
  <si>
    <t>Đồi Giang</t>
  </si>
  <si>
    <t xml:space="preserve">Thôn 3 &amp; 4 </t>
  </si>
  <si>
    <t>Thôn 3 &amp; 5</t>
  </si>
  <si>
    <t xml:space="preserve">Thôn 4 </t>
  </si>
  <si>
    <t xml:space="preserve">Thôn 2 &amp; 3 </t>
  </si>
  <si>
    <t xml:space="preserve">Thôn 6 </t>
  </si>
  <si>
    <t>Bản 2</t>
  </si>
  <si>
    <t xml:space="preserve">Thôn 2 </t>
  </si>
  <si>
    <t>Thôn 1, 2, 3 &amp; 4</t>
  </si>
  <si>
    <t>Thôn 3, 4, 5</t>
  </si>
  <si>
    <t xml:space="preserve">Thôn 1A </t>
  </si>
  <si>
    <t xml:space="preserve">Thôn 2+4 </t>
  </si>
  <si>
    <t xml:space="preserve">Thôn 3+4 </t>
  </si>
  <si>
    <t xml:space="preserve">Thôn 9 </t>
  </si>
  <si>
    <t xml:space="preserve">Thôn 1, 2, 5 </t>
  </si>
  <si>
    <t>Thôn 1&amp;2</t>
  </si>
  <si>
    <t>Thôn 1,2&amp;5</t>
  </si>
  <si>
    <t xml:space="preserve"> Thôn 2, 5&amp;6 </t>
  </si>
  <si>
    <t xml:space="preserve"> Thôn 2 </t>
  </si>
  <si>
    <t xml:space="preserve"> Thôn 1 </t>
  </si>
  <si>
    <t xml:space="preserve"> Thôn 4</t>
  </si>
  <si>
    <t xml:space="preserve"> Thôn 1</t>
  </si>
  <si>
    <t>Thôn 3, 4</t>
  </si>
  <si>
    <t>Thôn 6, 7</t>
  </si>
  <si>
    <t>Thôn 7, 8</t>
  </si>
  <si>
    <t xml:space="preserve">Thôn 4, 5, 6 </t>
  </si>
  <si>
    <t xml:space="preserve">Thôn 4, 5 </t>
  </si>
  <si>
    <t>Thôn 6, 7, 8, 9</t>
  </si>
  <si>
    <t xml:space="preserve">Thôn 5 </t>
  </si>
  <si>
    <t xml:space="preserve">Thôn 3+1 </t>
  </si>
  <si>
    <t>Thôn 3+1</t>
  </si>
  <si>
    <t xml:space="preserve"> Thôn 1+2</t>
  </si>
  <si>
    <t xml:space="preserve"> Thôn 3 </t>
  </si>
  <si>
    <t xml:space="preserve">Thôn 2  </t>
  </si>
  <si>
    <t>Cống Ông Tây</t>
  </si>
  <si>
    <t>Cống Cọc Và</t>
  </si>
  <si>
    <t>Cống Ông Đẹt</t>
  </si>
  <si>
    <t>Cống Ông Đen</t>
  </si>
  <si>
    <t>Cống Ông Tuấn</t>
  </si>
  <si>
    <t>Cống Ông Bằng</t>
  </si>
  <si>
    <t>Cống Cọc Hòa</t>
  </si>
  <si>
    <t>Cống Thị</t>
  </si>
  <si>
    <t>Cống Bà Tài</t>
  </si>
  <si>
    <t>Cống Sa Lung</t>
  </si>
  <si>
    <t>Cống Đá Gía</t>
  </si>
  <si>
    <t>Cống Bà Nao</t>
  </si>
  <si>
    <t>Cuối tuyến</t>
  </si>
  <si>
    <t>Thôn 1, 2</t>
  </si>
  <si>
    <t>K0+065</t>
  </si>
  <si>
    <t>K0+040</t>
  </si>
  <si>
    <t>K0+070</t>
  </si>
  <si>
    <t>Cát Lớn</t>
  </si>
  <si>
    <t>Bà Thập</t>
  </si>
  <si>
    <t>Ông Tổng</t>
  </si>
  <si>
    <t xml:space="preserve"> Rừng Gía</t>
  </si>
  <si>
    <t>Bàu Dòng</t>
  </si>
  <si>
    <t>M.Ông Cao (trái)</t>
  </si>
  <si>
    <t>Ông Cao</t>
  </si>
  <si>
    <t>Ông Mười</t>
  </si>
  <si>
    <t>CLNN8-0</t>
  </si>
  <si>
    <t>K1+188</t>
  </si>
  <si>
    <t>K2+452</t>
  </si>
  <si>
    <t>K1+376</t>
  </si>
  <si>
    <t xml:space="preserve">K8+341 </t>
  </si>
  <si>
    <t xml:space="preserve">K1+890 </t>
  </si>
  <si>
    <t xml:space="preserve">K5+500 </t>
  </si>
  <si>
    <t>Bà Thà</t>
  </si>
  <si>
    <t>Bờ Bạn</t>
  </si>
  <si>
    <t>Ông cả</t>
  </si>
  <si>
    <t>CLN Đú Đu</t>
  </si>
  <si>
    <t>Cống Quốc lộ 1</t>
  </si>
  <si>
    <t>K4+252</t>
  </si>
  <si>
    <t>K4+552</t>
  </si>
  <si>
    <t>K4+673</t>
  </si>
  <si>
    <t>K4+981</t>
  </si>
  <si>
    <t>K5+240</t>
  </si>
  <si>
    <t>K5+715</t>
  </si>
  <si>
    <t>K5+857</t>
  </si>
  <si>
    <t>K5+983</t>
  </si>
  <si>
    <t>K6+337</t>
  </si>
  <si>
    <t>K6+541</t>
  </si>
  <si>
    <t>K6+831</t>
  </si>
  <si>
    <t>K1+469</t>
  </si>
  <si>
    <t>K2+166</t>
  </si>
  <si>
    <t>K2+185</t>
  </si>
  <si>
    <t>K2+778</t>
  </si>
  <si>
    <t>K2+975</t>
  </si>
  <si>
    <t>K1+262</t>
  </si>
  <si>
    <t>K2+228</t>
  </si>
  <si>
    <t>K2+341</t>
  </si>
  <si>
    <t>K2+722</t>
  </si>
  <si>
    <t>K2+862</t>
  </si>
  <si>
    <t>K2+887</t>
  </si>
  <si>
    <t>K3+330</t>
  </si>
  <si>
    <t>K1+027</t>
  </si>
  <si>
    <t>K3+890</t>
  </si>
  <si>
    <t>K3+998</t>
  </si>
  <si>
    <t>K4+260</t>
  </si>
  <si>
    <t>K4+895</t>
  </si>
  <si>
    <t>K4+185</t>
  </si>
  <si>
    <t>K3+547</t>
  </si>
  <si>
    <t>K4+074</t>
  </si>
  <si>
    <t>K1+944</t>
  </si>
  <si>
    <t>K2+278</t>
  </si>
  <si>
    <t>K2+700</t>
  </si>
  <si>
    <t>K3+835</t>
  </si>
  <si>
    <t>K4+149</t>
  </si>
  <si>
    <t>K4+748</t>
  </si>
  <si>
    <t>K5+237</t>
  </si>
  <si>
    <t>K5+315</t>
  </si>
  <si>
    <t>K5+681</t>
  </si>
  <si>
    <t>K1+474</t>
  </si>
  <si>
    <t>K1+718</t>
  </si>
  <si>
    <t>K1+903</t>
  </si>
  <si>
    <t>K4+178</t>
  </si>
  <si>
    <t>K1+704</t>
  </si>
  <si>
    <t>K2+671</t>
  </si>
  <si>
    <t>K2+692</t>
  </si>
  <si>
    <t>K2+201</t>
  </si>
  <si>
    <t>K1+623</t>
  </si>
  <si>
    <t>K1+082</t>
  </si>
  <si>
    <t>K1+152</t>
  </si>
  <si>
    <t>K1+755</t>
  </si>
  <si>
    <t>K2+085</t>
  </si>
  <si>
    <t>K1+221</t>
  </si>
  <si>
    <t>K1+495</t>
  </si>
  <si>
    <t>K2+17</t>
  </si>
  <si>
    <t>K2+725</t>
  </si>
  <si>
    <t>K3+147</t>
  </si>
  <si>
    <t>K1+340</t>
  </si>
  <si>
    <t>K3+140</t>
  </si>
  <si>
    <t>K3+143</t>
  </si>
  <si>
    <t>K4+140</t>
  </si>
  <si>
    <t>K5+141</t>
  </si>
  <si>
    <t>K5+200</t>
  </si>
  <si>
    <t>K1+096</t>
  </si>
  <si>
    <t>CLN Vai Nhu</t>
  </si>
  <si>
    <t>CLN Vai Bà Tràn</t>
  </si>
  <si>
    <t>CLN Cản Hà Lý</t>
  </si>
  <si>
    <t>CLN M. Đại Đồn</t>
  </si>
  <si>
    <t>CLN Cụm Làng</t>
  </si>
  <si>
    <t>CLN Bọng Cà Cách</t>
  </si>
  <si>
    <t>CLN Vai Biện Khoa</t>
  </si>
  <si>
    <t>CLN Vai Mương Lớn</t>
  </si>
  <si>
    <t>CLN Vai Bà Nhiên</t>
  </si>
  <si>
    <t xml:space="preserve">CLN Đồng Đá Trên </t>
  </si>
  <si>
    <t xml:space="preserve">CLN Cản Dinh </t>
  </si>
  <si>
    <t>Cụm M Chùa</t>
  </si>
  <si>
    <t>CLN Cản Đội 3</t>
  </si>
  <si>
    <t>CLN Cản Đội 4</t>
  </si>
  <si>
    <t xml:space="preserve">CLN Cản Quan Đềnh </t>
  </si>
  <si>
    <t>Chắn Rong  1</t>
  </si>
  <si>
    <t>Bọng Núi</t>
  </si>
  <si>
    <t>Cây Liêm 2</t>
  </si>
  <si>
    <t>Cây Liêm 4</t>
  </si>
  <si>
    <t>Cây Liêm 6</t>
  </si>
  <si>
    <t>Cây Liêm 8</t>
  </si>
  <si>
    <t>Cây Liêm 10</t>
  </si>
  <si>
    <t>Cây Liêm 12</t>
  </si>
  <si>
    <t>Cây Liêm 14</t>
  </si>
  <si>
    <t>Cây Liêm 16</t>
  </si>
  <si>
    <t>Cây Liêm 18</t>
  </si>
  <si>
    <t>Cây Liêm 20</t>
  </si>
  <si>
    <t>Li Máng Cút</t>
  </si>
  <si>
    <t>Cống Kênh Ngựa</t>
  </si>
  <si>
    <t>CLN Tâm Ngọc</t>
  </si>
  <si>
    <t>CLN Bảy Ngữ</t>
  </si>
  <si>
    <t>Cụm Chà Tây</t>
  </si>
  <si>
    <t>CLN Trước Máng</t>
  </si>
  <si>
    <t>CLN Cải Tạo</t>
  </si>
  <si>
    <t>CLN M. Truyền</t>
  </si>
  <si>
    <t>CLN M.Cây Ké</t>
  </si>
  <si>
    <t>CLN M.Xôn</t>
  </si>
  <si>
    <t>CLN M.Cây Có</t>
  </si>
  <si>
    <t>CLN M.Bà Xoài</t>
  </si>
  <si>
    <t>CLN M.Ông Ngân</t>
  </si>
  <si>
    <t>CLN M.Ông Tào</t>
  </si>
  <si>
    <t>Cụm Quang Tả Thượng</t>
  </si>
  <si>
    <t>Cụm Thai</t>
  </si>
  <si>
    <t>Cụm Quang Tả Hạ</t>
  </si>
  <si>
    <t>CLN Tư Đường</t>
  </si>
  <si>
    <t>CLN Hố Dưới</t>
  </si>
  <si>
    <t>CLN Bếp Tồn</t>
  </si>
  <si>
    <t>CLN Đồng cây Me</t>
  </si>
  <si>
    <t>CLN Gió Đông 2</t>
  </si>
  <si>
    <t>CLN Gió Đông 3</t>
  </si>
  <si>
    <t>CLN Bảy Tâm</t>
  </si>
  <si>
    <t>CLN Quảng Trọng</t>
  </si>
  <si>
    <t>CLN Sáu Thành</t>
  </si>
  <si>
    <t>Cụm Láng Nhỏ</t>
  </si>
  <si>
    <t>Đập Cũ Mười</t>
  </si>
  <si>
    <t>N19 cuối</t>
  </si>
  <si>
    <t>Cản 2 Hồng</t>
  </si>
  <si>
    <t>Cản Cà Đập 2</t>
  </si>
  <si>
    <t>Cản Già Mai</t>
  </si>
  <si>
    <t>Cản Thành Thọt</t>
  </si>
  <si>
    <t>Cản 7 đen</t>
  </si>
  <si>
    <t>Cản Bé</t>
  </si>
  <si>
    <t>Cản gò dầu dỡ</t>
  </si>
  <si>
    <t>Cản già ba</t>
  </si>
  <si>
    <t>Cản giáng hương</t>
  </si>
  <si>
    <t>Cản Tư Kha</t>
  </si>
  <si>
    <t>Cụm mương bo</t>
  </si>
  <si>
    <t>Cản mương bo</t>
  </si>
  <si>
    <t>Cụm mương gò</t>
  </si>
  <si>
    <t>Cụm trại gò</t>
  </si>
  <si>
    <t>K9+100</t>
  </si>
  <si>
    <t>K9+500</t>
  </si>
  <si>
    <t>K10+200</t>
  </si>
  <si>
    <t xml:space="preserve">CLN VC2, CLN VC3 </t>
  </si>
  <si>
    <t>Cản Ông Tính</t>
  </si>
  <si>
    <t>Đoạn từ cầu sắt Lập Vinh đến cầu Quan</t>
  </si>
  <si>
    <t>Lập Vinh</t>
  </si>
  <si>
    <t>Ông Dương</t>
  </si>
  <si>
    <t>Ông Nho</t>
  </si>
  <si>
    <t>Ông Hải</t>
  </si>
  <si>
    <t>Năm Niên</t>
  </si>
  <si>
    <t>Hai Chớp</t>
  </si>
  <si>
    <t>Ông Bình</t>
  </si>
  <si>
    <t>Cầu Quan</t>
  </si>
  <si>
    <t>K1+110</t>
  </si>
  <si>
    <t>K2+150</t>
  </si>
  <si>
    <t>K2+605</t>
  </si>
  <si>
    <t>K3+417</t>
  </si>
  <si>
    <t>K2+900</t>
  </si>
  <si>
    <t>CLN VCN10-0</t>
  </si>
  <si>
    <t>KC</t>
  </si>
  <si>
    <t>CLN VC2A</t>
  </si>
  <si>
    <t>CLN VC3A</t>
  </si>
  <si>
    <r>
      <t>K</t>
    </r>
    <r>
      <rPr>
        <vertAlign val="subscript"/>
        <sz val="11"/>
        <rFont val="Times New Roman"/>
        <family val="1"/>
      </rPr>
      <t>0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</si>
  <si>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+237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</si>
  <si>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+281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</si>
  <si>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+468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</si>
  <si>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+329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</si>
  <si>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+617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</si>
  <si>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+268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</si>
  <si>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+448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</si>
  <si>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+833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</si>
  <si>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+989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</si>
  <si>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+535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</si>
  <si>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+517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</si>
  <si>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+218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</si>
  <si>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+962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</si>
  <si>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+479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</si>
  <si>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+792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</si>
  <si>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+201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</si>
  <si>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+825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</si>
  <si>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+906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</si>
  <si>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+542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</si>
  <si>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+855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</si>
  <si>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+30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</si>
  <si>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+430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</si>
  <si>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+450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</si>
  <si>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+925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</si>
  <si>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+306</t>
    </r>
  </si>
  <si>
    <r>
      <t>K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+784</t>
    </r>
  </si>
  <si>
    <t>Tuy Tịnh 1, 2, 3</t>
  </si>
  <si>
    <t>Tuy Tịnh 1</t>
  </si>
  <si>
    <t>Tuy Tịnh 2</t>
  </si>
  <si>
    <t>Nha Mé</t>
  </si>
  <si>
    <t>La Bá</t>
  </si>
  <si>
    <t>Lạc Trị</t>
  </si>
  <si>
    <t>Vĩnh Hanh</t>
  </si>
  <si>
    <t>An Hòa</t>
  </si>
  <si>
    <t>An Bình</t>
  </si>
  <si>
    <t>Hợp tác xã Hải Thủy</t>
  </si>
  <si>
    <t>Bình Mỹ, Thái Thành, Bình Phước, Chợ Lầu I, Bình Tiến</t>
  </si>
  <si>
    <t>Thành, Thái Hội</t>
  </si>
  <si>
    <t>Bình Minh</t>
  </si>
  <si>
    <t>Sông Khiêng</t>
  </si>
  <si>
    <t>Tú Sơn</t>
  </si>
  <si>
    <t>Khu phố Lâm Hòa</t>
  </si>
  <si>
    <t>Khu phố  I</t>
  </si>
  <si>
    <t>Khu phố Lâm Giáo</t>
  </si>
  <si>
    <t>Tầm Hưng</t>
  </si>
  <si>
    <t>Nà Bồi</t>
  </si>
  <si>
    <t>Liêm Hòa</t>
  </si>
  <si>
    <t>Liêm Thuận</t>
  </si>
  <si>
    <t>Liêm An</t>
  </si>
  <si>
    <t>Liêm Thái</t>
  </si>
  <si>
    <t>Liêm Bình</t>
  </si>
  <si>
    <t>Thắng Hiệp</t>
  </si>
  <si>
    <t>Ung Chiếm</t>
  </si>
  <si>
    <t>Thắng Lợi</t>
  </si>
  <si>
    <t>Kim Ngọc</t>
  </si>
  <si>
    <t>Đức Hòa</t>
  </si>
  <si>
    <t>Thuận Thành</t>
  </si>
  <si>
    <t>Thuận Điền</t>
  </si>
  <si>
    <t>Trũng Liêm</t>
  </si>
  <si>
    <t>An Phú</t>
  </si>
  <si>
    <t>Bình âm</t>
  </si>
  <si>
    <t>Bình An</t>
  </si>
  <si>
    <t>Ninh Thuận</t>
  </si>
  <si>
    <t>Hội Nhơn</t>
  </si>
  <si>
    <t>Bình Lâm</t>
  </si>
  <si>
    <t>Khu phố Phú Hòa</t>
  </si>
  <si>
    <t>Khu phố Phú An</t>
  </si>
  <si>
    <t>Khu phố Phú Xuân</t>
  </si>
  <si>
    <t>Khu phố Phú Mỹ</t>
  </si>
  <si>
    <t>Dốc Lăng</t>
  </si>
  <si>
    <t>Suối Đá</t>
  </si>
  <si>
    <t>Thị trấn Thuận Nam</t>
  </si>
  <si>
    <t>Xã Tân Lập</t>
  </si>
  <si>
    <t>Cô Kiều</t>
  </si>
  <si>
    <t>Hiệp Hòa</t>
  </si>
  <si>
    <t>Khu phố 8</t>
  </si>
  <si>
    <t>Khu phố 8 - Phường Tân An</t>
  </si>
  <si>
    <t>Khu phố 8 - Phường Phước Hội</t>
  </si>
  <si>
    <t>Phước Thọ</t>
  </si>
  <si>
    <t>Láng Đá</t>
  </si>
  <si>
    <t>Hiệp Tín</t>
  </si>
  <si>
    <t>Thôn 7 &amp; 8 - xã Gia An</t>
  </si>
  <si>
    <t>Thôn 7 &amp; 8 -  xã Gia An</t>
  </si>
  <si>
    <t>Thôn 3 &amp; 4 -  xã Gia An</t>
  </si>
  <si>
    <t xml:space="preserve">Thôn 1+2 </t>
  </si>
  <si>
    <t>Thôn 1+2</t>
  </si>
  <si>
    <t>Khu phố Lạc Hưng 1+2</t>
  </si>
  <si>
    <t>Khu phố Lạc Hưng 1+3</t>
  </si>
  <si>
    <t>Khu phố Lạc Hưng 1+4</t>
  </si>
  <si>
    <t>Khu phố Lạc Hưng 1+5</t>
  </si>
  <si>
    <t>Khu phố Lạc Hưng 1+6</t>
  </si>
  <si>
    <t>Khu phố Lạc Hưng 1+7</t>
  </si>
  <si>
    <t>Khu phố Lạc Hưng 1+8</t>
  </si>
  <si>
    <t>Khu phố Lạc Hưng 1+9</t>
  </si>
  <si>
    <t>Khu phố Lạc Hưng 1+10</t>
  </si>
  <si>
    <t>Khu phố Lạc Hưng 1+11</t>
  </si>
  <si>
    <t>Khu phố Lạc Hưng 1+12</t>
  </si>
  <si>
    <t>Khu phố Lạc Hưng 1+13</t>
  </si>
  <si>
    <t>Khu phố Lạc Hưng 1+14</t>
  </si>
  <si>
    <t>Khu phố Lạc Hưng 1+15</t>
  </si>
  <si>
    <t>Khu phố Lạc Hưng 1+16</t>
  </si>
  <si>
    <t>Khu phố Lạc Hưng 1+17</t>
  </si>
  <si>
    <t>Khu phố Lạc Hưng 1+18</t>
  </si>
  <si>
    <t>Khu phố Lạc Hưng 1+19</t>
  </si>
  <si>
    <t>Khu phố Lạc Hưng 1+20</t>
  </si>
  <si>
    <t>Khu phố Lạc Hưng 1+21</t>
  </si>
  <si>
    <t>Khu phố Lạc Hưng 1+22</t>
  </si>
  <si>
    <t>Khu phố Lạc Hưng 1+23</t>
  </si>
  <si>
    <t>Khu phố Lạc Hưng 1+24</t>
  </si>
  <si>
    <t>Lạc Thuận</t>
  </si>
  <si>
    <t xml:space="preserve">Khu phố Lạc Hóa 1+2 </t>
  </si>
  <si>
    <t xml:space="preserve">Khu phố Lạc Hưng  1+2 </t>
  </si>
  <si>
    <t>Đồng Me</t>
  </si>
  <si>
    <t>Xã Đức Phú</t>
  </si>
  <si>
    <t>Thôn 3 &amp; 4</t>
  </si>
  <si>
    <t>Thôn.2</t>
  </si>
  <si>
    <t>Thôn 3+4</t>
  </si>
  <si>
    <t>Thôn 1+2+6</t>
  </si>
  <si>
    <t>Thôn 1+5</t>
  </si>
  <si>
    <t>Thôn 8</t>
  </si>
  <si>
    <t>Thôn 7+8</t>
  </si>
  <si>
    <t>Thôn 9+10</t>
  </si>
  <si>
    <t>Thôn 8+9</t>
  </si>
  <si>
    <t>Thôn 1+2+3</t>
  </si>
  <si>
    <t>Thôn 1, 2&amp;5</t>
  </si>
  <si>
    <t>Hợp tác xã Đức Tịnh</t>
  </si>
  <si>
    <t>Hợp tác xã Phổ Bình</t>
  </si>
  <si>
    <t>Hợp tác xã Phổ Bình+Đức Tịnh</t>
  </si>
  <si>
    <t>Thôn 5- xã Đức Phú</t>
  </si>
  <si>
    <t>Ghi chú</t>
  </si>
  <si>
    <t>Hệ thống tưới Phan Rí-Phan Thiết</t>
  </si>
  <si>
    <t>Thị trấn Lương Sơn</t>
  </si>
  <si>
    <t>K8+188</t>
  </si>
  <si>
    <t>Kênh Đ8-9-9</t>
  </si>
  <si>
    <t>Kênh Đ8-9-10</t>
  </si>
  <si>
    <t>Kênh Đ8-9-11</t>
  </si>
  <si>
    <t>Kênh Đ8-9-13</t>
  </si>
  <si>
    <t>Kênh Đ8-9-14</t>
  </si>
  <si>
    <t>Kênh Đ8-9-15</t>
  </si>
  <si>
    <t>Đ8-9-9</t>
  </si>
  <si>
    <t>Đ8-9-10</t>
  </si>
  <si>
    <t>Đ8-9-11</t>
  </si>
  <si>
    <t>Đ8-9-13</t>
  </si>
  <si>
    <t>Đ8-9-14</t>
  </si>
  <si>
    <t>Kênh Đ8-3</t>
  </si>
  <si>
    <t>Đ8-3</t>
  </si>
  <si>
    <t>Kênh Đ8-4</t>
  </si>
  <si>
    <t xml:space="preserve"> Đ8-4</t>
  </si>
  <si>
    <t>K6+092</t>
  </si>
  <si>
    <t>Kênh Đ8-9-5</t>
  </si>
  <si>
    <t>Kênh Đ8-9-6</t>
  </si>
  <si>
    <t>Kênh Đ8-9-7</t>
  </si>
  <si>
    <t>Kênh Đ8-9-8</t>
  </si>
  <si>
    <t>Đ8-9-5</t>
  </si>
  <si>
    <t>Đ8-9-6</t>
  </si>
  <si>
    <t>Đ8-9-7</t>
  </si>
  <si>
    <t>Đ8-9-8</t>
  </si>
  <si>
    <t>K11+889</t>
  </si>
  <si>
    <t>K14+104</t>
  </si>
  <si>
    <t>K15+169</t>
  </si>
  <si>
    <t>K16+310</t>
  </si>
  <si>
    <t>K17+774</t>
  </si>
  <si>
    <t xml:space="preserve"> Đ8-13</t>
  </si>
  <si>
    <t xml:space="preserve"> Đ8-15</t>
  </si>
  <si>
    <t xml:space="preserve"> Đ8-16</t>
  </si>
  <si>
    <t xml:space="preserve"> Đ8-17</t>
  </si>
  <si>
    <t xml:space="preserve"> Đ8-18</t>
  </si>
  <si>
    <t xml:space="preserve"> Đ8-20</t>
  </si>
  <si>
    <t>Kênh Đ8-13</t>
  </si>
  <si>
    <t>Kênh Đ8-15</t>
  </si>
  <si>
    <t>Kênh Đ8-16</t>
  </si>
  <si>
    <t>Kênh Đ8-17</t>
  </si>
  <si>
    <t>Kênh Đ8-18</t>
  </si>
  <si>
    <t>Kênh Đ8-20</t>
  </si>
  <si>
    <t>Đ14-1</t>
  </si>
  <si>
    <t>Đ14-2</t>
  </si>
  <si>
    <t>K1+169</t>
  </si>
  <si>
    <t>Đ14-6</t>
  </si>
  <si>
    <t>K5+084</t>
  </si>
  <si>
    <t>Đ14-10</t>
  </si>
  <si>
    <t>Kênh Đ14-1</t>
  </si>
  <si>
    <t>Kênh Đ14-2</t>
  </si>
  <si>
    <t>Kênh Đ14-6</t>
  </si>
  <si>
    <t>Kênh Đ14-10</t>
  </si>
  <si>
    <t>Hệ thống tưới Phan Rí- Phan Thiết</t>
  </si>
  <si>
    <t>Đ14-12</t>
  </si>
  <si>
    <t>K8+679</t>
  </si>
  <si>
    <t>Đ14-13</t>
  </si>
  <si>
    <t>K9+063</t>
  </si>
  <si>
    <t>Đ14-14</t>
  </si>
  <si>
    <t>K10+184</t>
  </si>
  <si>
    <t>Đ14-15</t>
  </si>
  <si>
    <t>Đ14-17</t>
  </si>
  <si>
    <t>K12+650</t>
  </si>
  <si>
    <t>Đ14-18</t>
  </si>
  <si>
    <t>K12+907</t>
  </si>
  <si>
    <t>Đ14-19</t>
  </si>
  <si>
    <t>Đ14-19-2</t>
  </si>
  <si>
    <t>K1+143</t>
  </si>
  <si>
    <t>Kênh Đ14-12</t>
  </si>
  <si>
    <t>Kênh Đ14-13</t>
  </si>
  <si>
    <t>Kênh Đ14-14</t>
  </si>
  <si>
    <t>Kênh Đ14-15</t>
  </si>
  <si>
    <t>Kênh Đ14-17</t>
  </si>
  <si>
    <t>Kênh Đ14-18</t>
  </si>
  <si>
    <t>Kênh Đ14-19</t>
  </si>
  <si>
    <t>Kênh Đ14-19-2</t>
  </si>
  <si>
    <t>Hệ thống tiêu Phan Rí- Phan Thiết</t>
  </si>
  <si>
    <t>Kênh tiêu KT1</t>
  </si>
  <si>
    <t>Kênh tiêu KT2</t>
  </si>
  <si>
    <t>Kênh tiêu KT3</t>
  </si>
  <si>
    <t>Kênh tiêu KT8</t>
  </si>
  <si>
    <t>KT1</t>
  </si>
  <si>
    <t>KT2</t>
  </si>
  <si>
    <t>KT3</t>
  </si>
  <si>
    <t>KT4</t>
  </si>
  <si>
    <t>KT7</t>
  </si>
  <si>
    <t>KT8</t>
  </si>
  <si>
    <t>KT3-1</t>
  </si>
  <si>
    <t>KT7-1</t>
  </si>
  <si>
    <t>KT7-2</t>
  </si>
  <si>
    <t>Đập Mới 1</t>
  </si>
  <si>
    <t>Đập Mới 2</t>
  </si>
  <si>
    <t>a</t>
  </si>
  <si>
    <t>Đập Làng</t>
  </si>
  <si>
    <t>Kà Lon 1</t>
  </si>
  <si>
    <t>Kà Lon 2</t>
  </si>
  <si>
    <t>Đập Răm Mao</t>
  </si>
  <si>
    <t>Xã Phan Thanh</t>
  </si>
  <si>
    <t xml:space="preserve">Xã Phan Điền, Thôn Hải Xuân, Bình Tiến (Phan Hòa) </t>
  </si>
  <si>
    <t>Kênh tiêu KT3-1</t>
  </si>
  <si>
    <t>Kênh tiêu KT4</t>
  </si>
  <si>
    <t>Kênh tiêu KT7</t>
  </si>
  <si>
    <t>Kênh tiêu KT7-1</t>
  </si>
  <si>
    <t>Kênh tiêu KT7-2</t>
  </si>
  <si>
    <t>Tên công trình thủy lợi nội đồng</t>
  </si>
  <si>
    <t>Điểm giao nhận sản phẩm, dịch vụ thủy lợi</t>
  </si>
  <si>
    <t>Chiều dài (km)</t>
  </si>
  <si>
    <t>Biện pháp tưới, tiêu</t>
  </si>
  <si>
    <t>Địa phận (Thôn)</t>
  </si>
  <si>
    <t>PHỤ LỤC 1. DANH MỤC CÔNG TRÌNH THỦY LỢI NỘI ĐỒNG TỈNH BÌNH THUẬN</t>
  </si>
  <si>
    <t>PHÂN CẤP CHO UBND CẤP HUYỆN QUẢN LÝ</t>
  </si>
  <si>
    <t>1. Xã Hòa Minh</t>
  </si>
  <si>
    <t>Hệ thống Đập Bà Nao</t>
  </si>
  <si>
    <t>Lâm Lộc  2, Thôn Hội Tâm</t>
  </si>
  <si>
    <t>2. Xã Phan Dũng</t>
  </si>
  <si>
    <t>Hệ thống hồ Phan Dũng</t>
  </si>
  <si>
    <t>Kênh Chu Rí</t>
  </si>
  <si>
    <t>Xã Phan Dũng</t>
  </si>
  <si>
    <t>Kênh Tà Uôn-Tà Cang</t>
  </si>
  <si>
    <t>Kênh Phùm</t>
  </si>
  <si>
    <t>Kênh Ông Toa</t>
  </si>
  <si>
    <t>Kênh Tà Hoàng</t>
  </si>
  <si>
    <t>Kênh Tông Thú</t>
  </si>
  <si>
    <t>Kênh Tông Lê</t>
  </si>
  <si>
    <t>Kênh Chó Tây</t>
  </si>
  <si>
    <t>Tà Uôn-Tà Cang</t>
  </si>
  <si>
    <t>Phùm</t>
  </si>
  <si>
    <t>Tà Hoàng</t>
  </si>
  <si>
    <t>Tông Thú</t>
  </si>
  <si>
    <t>Tông Lê</t>
  </si>
  <si>
    <t>Chó Tây</t>
  </si>
  <si>
    <t>Mương Cu</t>
  </si>
  <si>
    <t>Mương Đường</t>
  </si>
  <si>
    <t>Mương Thốt</t>
  </si>
  <si>
    <t>Mương Trứ</t>
  </si>
  <si>
    <t>Mương Núi</t>
  </si>
  <si>
    <t>Mương Hang</t>
  </si>
  <si>
    <t>Hệ thống hồ Lòng Sông</t>
  </si>
  <si>
    <t>Mương Cái</t>
  </si>
  <si>
    <t>Hệ thống hồ Đá Bạc</t>
  </si>
  <si>
    <t>Kênh N0-2</t>
  </si>
  <si>
    <t>Vĩnh Sơn</t>
  </si>
  <si>
    <t>Kênh N2-0-3</t>
  </si>
  <si>
    <t>Kênh N2-0-5</t>
  </si>
  <si>
    <t>Kênh N2-0-6</t>
  </si>
  <si>
    <t>Kênh N2-0-7</t>
  </si>
  <si>
    <t>Kênh N2-2-1</t>
  </si>
  <si>
    <t>DT tưới, tiêu (ha)</t>
  </si>
  <si>
    <t>Mương Chang</t>
  </si>
  <si>
    <t>Mương Máng</t>
  </si>
  <si>
    <t>Mương Trôm Rộc</t>
  </si>
  <si>
    <t>Mương Vàng</t>
  </si>
  <si>
    <t>Mương Ré</t>
  </si>
  <si>
    <t>Mương Câm</t>
  </si>
  <si>
    <t>Mương Trôm Gò</t>
  </si>
  <si>
    <t xml:space="preserve">Mương Tà Mo </t>
  </si>
  <si>
    <t>Kênh chính Tuy Tịnh</t>
  </si>
  <si>
    <t>Mương Làng</t>
  </si>
  <si>
    <t>Mương Thẻ</t>
  </si>
  <si>
    <t>N. Mương Làng</t>
  </si>
  <si>
    <t>Kênh T8-1</t>
  </si>
  <si>
    <t>Kênh T8-2</t>
  </si>
  <si>
    <t>Kênh T8-3</t>
  </si>
  <si>
    <t>Kênh T8-5</t>
  </si>
  <si>
    <t>Kênh T8-7</t>
  </si>
  <si>
    <t>Kênh T8-9</t>
  </si>
  <si>
    <t>Kênh T8-13</t>
  </si>
  <si>
    <t>Kênh T8-15</t>
  </si>
  <si>
    <t>Kênh T8-15-2</t>
  </si>
  <si>
    <t>Kênh T8-15-4</t>
  </si>
  <si>
    <t>Kênh T8-21</t>
  </si>
  <si>
    <t>Kênh T8-23</t>
  </si>
  <si>
    <t>Kênh T8-23-1</t>
  </si>
  <si>
    <t>Kênh T8-23-7</t>
  </si>
  <si>
    <t>Kênh T8-23-10</t>
  </si>
  <si>
    <t>Vĩnh Tiến</t>
  </si>
  <si>
    <t>Kênh N2-3-2</t>
  </si>
  <si>
    <t>Kênh N7 (Kênh Sầu Nếp)</t>
  </si>
  <si>
    <t xml:space="preserve">Chùa </t>
  </si>
  <si>
    <t>Bà Tràng 1</t>
  </si>
  <si>
    <t>M.Hà Lý</t>
  </si>
  <si>
    <t>M .Đ thẻ</t>
  </si>
  <si>
    <t>M.Dâu Trên</t>
  </si>
  <si>
    <t xml:space="preserve">M. Quao Sộp </t>
  </si>
  <si>
    <t>M.Tà Bo</t>
  </si>
  <si>
    <t>M.Cà Cách</t>
  </si>
  <si>
    <t xml:space="preserve">M.Rẩy </t>
  </si>
  <si>
    <t>M.Làng-Quan Trào</t>
  </si>
  <si>
    <t>M.Thái Nguôi</t>
  </si>
  <si>
    <t>M. Lng Chính</t>
  </si>
  <si>
    <t>M.Biện Khoa</t>
  </si>
  <si>
    <t>M.Lớn</t>
  </si>
  <si>
    <t>M.Bà Nhiên-Tà Bo</t>
  </si>
  <si>
    <t>M.Đá Trên</t>
  </si>
  <si>
    <t>M.Đá Dưới</t>
  </si>
  <si>
    <t>M. Mít đôi</t>
  </si>
  <si>
    <t>445022  ÷448386</t>
  </si>
  <si>
    <t>Từ hạ lưu tràn Ba Bàu đến cầu Bà Liễu</t>
  </si>
  <si>
    <t>K6+653</t>
  </si>
  <si>
    <t>K2+362</t>
  </si>
  <si>
    <t>K2+906</t>
  </si>
  <si>
    <t>K3+442</t>
  </si>
  <si>
    <t>K9+260</t>
  </si>
  <si>
    <t>K10+418</t>
  </si>
  <si>
    <t>K9+890</t>
  </si>
  <si>
    <t>K11+590</t>
  </si>
  <si>
    <t>K12+728</t>
  </si>
  <si>
    <t>K13+561</t>
  </si>
  <si>
    <t>K14+456</t>
  </si>
  <si>
    <t>K15+151</t>
  </si>
  <si>
    <t>K15+235</t>
  </si>
  <si>
    <t>K14+746</t>
  </si>
  <si>
    <t>K3+286</t>
  </si>
  <si>
    <t>K3+562</t>
  </si>
  <si>
    <t>K3+850</t>
  </si>
  <si>
    <t>K3+353</t>
  </si>
  <si>
    <t>K10+136</t>
  </si>
  <si>
    <t>K9+734</t>
  </si>
  <si>
    <t>Đ bà thà</t>
  </si>
  <si>
    <t>K0+20</t>
  </si>
  <si>
    <t>K0+320</t>
  </si>
  <si>
    <t>K0+620</t>
  </si>
  <si>
    <t>K0+920</t>
  </si>
  <si>
    <t>K0+438</t>
  </si>
  <si>
    <t>K0+517</t>
  </si>
  <si>
    <t>Sau cụm K0</t>
  </si>
  <si>
    <t>K0+252</t>
  </si>
  <si>
    <t>K0+678</t>
  </si>
  <si>
    <t>K0+693</t>
  </si>
  <si>
    <t>K0+321</t>
  </si>
  <si>
    <t>K0+521</t>
  </si>
  <si>
    <t>K0+216</t>
  </si>
  <si>
    <t>K0 +537</t>
  </si>
  <si>
    <t>K0 +468</t>
  </si>
  <si>
    <t>K0+873</t>
  </si>
  <si>
    <t>K0+50</t>
  </si>
  <si>
    <t>K0+94</t>
  </si>
  <si>
    <t>K0+79</t>
  </si>
  <si>
    <t>K0+844</t>
  </si>
  <si>
    <t>K0+717</t>
  </si>
  <si>
    <t>K0+594</t>
  </si>
  <si>
    <t xml:space="preserve">M.  Ké </t>
  </si>
  <si>
    <t>M. Bà Rau</t>
  </si>
  <si>
    <t>M. Bà Tờn (Trên)</t>
  </si>
  <si>
    <t>M. Bà Tờn (dưới)</t>
  </si>
  <si>
    <t>M. Tưới Tiêu Làng</t>
  </si>
  <si>
    <t>M.  Móc</t>
  </si>
  <si>
    <t>M. Tiêu Chùa</t>
  </si>
  <si>
    <t>Mương Chà Tây</t>
  </si>
  <si>
    <t>Mương Truyền</t>
  </si>
  <si>
    <t>Mương Cây Ké</t>
  </si>
  <si>
    <t>Mương Xôn</t>
  </si>
  <si>
    <t>Mương Cây Có</t>
  </si>
  <si>
    <t>Mương Bà Xoài</t>
  </si>
  <si>
    <t>Mương Ong Ngân</t>
  </si>
  <si>
    <t>Mương Ông Tàu</t>
  </si>
  <si>
    <t>Mương Xã Thắng</t>
  </si>
  <si>
    <t>Quan Tả Thượng</t>
  </si>
  <si>
    <t>Bà Son</t>
  </si>
  <si>
    <t>Mương Gòn</t>
  </si>
  <si>
    <t>Tư Đường</t>
  </si>
  <si>
    <t>Hố Dưới</t>
  </si>
  <si>
    <t>Bếp Tồn</t>
  </si>
  <si>
    <t>Hương Hỏa</t>
  </si>
  <si>
    <t>Cản ông quang</t>
  </si>
  <si>
    <t>1214122÷1212031</t>
  </si>
  <si>
    <t>Từ sau cầu Bà Liễu - cuối sông</t>
  </si>
  <si>
    <t>(Ban hành kèm theo Quyết định số  11 /2020/QĐ-UBND ngày   14/  02 /2020 của UBND tỉnh Bình Thuận)</t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</si>
</sst>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"/>
    <numFmt numFmtId="189" formatCode="_(* #,##0.0_);_(* \(#,##0.0\);_(* &quot;-&quot;??_);_(@_)"/>
    <numFmt numFmtId="190" formatCode="_(* #,##0.000_);_(* \(#,##0.000\);_(* &quot;-&quot;??_);_(@_)"/>
    <numFmt numFmtId="191" formatCode="0.000"/>
    <numFmt numFmtId="192" formatCode="0.0000"/>
    <numFmt numFmtId="193" formatCode="_(* #,##0_);_(* \(#,##0\);_(* &quot;-&quot;??_);_(@_)"/>
    <numFmt numFmtId="194" formatCode="_(* #,##0.0000_);_(* \(#,##0.0000\);_(* &quot;-&quot;??_);_(@_)"/>
    <numFmt numFmtId="195" formatCode="mm/dd/yyyy"/>
    <numFmt numFmtId="196" formatCode="\(General\)"/>
    <numFmt numFmtId="197" formatCode="_(* #,##0.00_);_(* \(#,##0.00\);_(* &quot;-&quot;????_);_(@_)"/>
    <numFmt numFmtId="198" formatCode="#,##0.000"/>
    <numFmt numFmtId="199" formatCode="_(* #,##0.000_);_(* \(#,##0.000\);_(* &quot;-&quot;???_);_(@_)"/>
  </numFmts>
  <fonts count="71">
    <font>
      <sz val="12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2"/>
    </font>
    <font>
      <b/>
      <i/>
      <sz val="11"/>
      <name val="Times New Roman"/>
      <family val="1"/>
    </font>
    <font>
      <b/>
      <sz val="11"/>
      <name val="VNI-Times"/>
      <family val="0"/>
    </font>
    <font>
      <sz val="11"/>
      <name val="VNI-Times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b/>
      <u val="singleAccounting"/>
      <sz val="11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name val="VNI Time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VNI-Helve-Condens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VNI-Time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19" borderId="4" applyNumberFormat="0" applyAlignment="0" applyProtection="0"/>
    <xf numFmtId="0" fontId="54" fillId="20" borderId="5" applyNumberFormat="0" applyAlignment="0" applyProtection="0"/>
    <xf numFmtId="0" fontId="0" fillId="21" borderId="6" applyNumberFormat="0" applyFont="0" applyAlignment="0" applyProtection="0"/>
    <xf numFmtId="0" fontId="55" fillId="22" borderId="7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6" fillId="0" borderId="8" applyNumberFormat="0" applyFill="0" applyAlignment="0" applyProtection="0"/>
    <xf numFmtId="9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9" borderId="5" applyNumberFormat="0" applyAlignment="0" applyProtection="0"/>
    <xf numFmtId="0" fontId="59" fillId="0" borderId="9" applyNumberFormat="0" applyFill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7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96" fontId="2" fillId="0" borderId="11" xfId="0" applyNumberFormat="1" applyFont="1" applyBorder="1" applyAlignment="1" quotePrefix="1">
      <alignment horizontal="left"/>
    </xf>
    <xf numFmtId="196" fontId="15" fillId="0" borderId="12" xfId="0" applyNumberFormat="1" applyFont="1" applyBorder="1" applyAlignment="1" quotePrefix="1">
      <alignment horizontal="center"/>
    </xf>
    <xf numFmtId="0" fontId="15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171" fontId="2" fillId="0" borderId="13" xfId="36" applyFont="1" applyBorder="1" applyAlignment="1">
      <alignment horizontal="center"/>
    </xf>
    <xf numFmtId="190" fontId="2" fillId="0" borderId="13" xfId="36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15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3" fillId="0" borderId="12" xfId="0" applyFont="1" applyBorder="1" applyAlignment="1" quotePrefix="1">
      <alignment horizontal="right"/>
    </xf>
    <xf numFmtId="1" fontId="13" fillId="0" borderId="12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71" fontId="3" fillId="0" borderId="14" xfId="33" applyFont="1" applyBorder="1" applyAlignment="1">
      <alignment/>
    </xf>
    <xf numFmtId="192" fontId="3" fillId="0" borderId="14" xfId="0" applyNumberFormat="1" applyFont="1" applyBorder="1" applyAlignment="1">
      <alignment horizontal="center" vertical="center" wrapText="1"/>
    </xf>
    <xf numFmtId="191" fontId="3" fillId="0" borderId="14" xfId="0" applyNumberFormat="1" applyFont="1" applyBorder="1" applyAlignment="1">
      <alignment horizontal="center" vertical="center" wrapText="1"/>
    </xf>
    <xf numFmtId="0" fontId="2" fillId="0" borderId="14" xfId="47" applyFont="1" applyFill="1" applyBorder="1" applyAlignment="1">
      <alignment horizontal="center"/>
      <protection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center" vertical="center" wrapText="1"/>
    </xf>
    <xf numFmtId="0" fontId="2" fillId="0" borderId="18" xfId="47" applyFont="1" applyFill="1" applyBorder="1" applyAlignment="1">
      <alignment horizontal="center"/>
      <protection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2" fontId="3" fillId="32" borderId="14" xfId="0" applyNumberFormat="1" applyFont="1" applyFill="1" applyBorder="1" applyAlignment="1">
      <alignment horizontal="center" vertical="center" wrapText="1"/>
    </xf>
    <xf numFmtId="0" fontId="2" fillId="0" borderId="14" xfId="47" applyFont="1" applyFill="1" applyBorder="1" applyAlignment="1">
      <alignment horizontal="left"/>
      <protection/>
    </xf>
    <xf numFmtId="0" fontId="3" fillId="0" borderId="16" xfId="0" applyFont="1" applyBorder="1" applyAlignment="1">
      <alignment/>
    </xf>
    <xf numFmtId="0" fontId="2" fillId="32" borderId="18" xfId="47" applyFont="1" applyFill="1" applyBorder="1" applyAlignment="1">
      <alignment horizontal="center"/>
      <protection/>
    </xf>
    <xf numFmtId="0" fontId="2" fillId="32" borderId="18" xfId="0" applyFont="1" applyFill="1" applyBorder="1" applyAlignment="1">
      <alignment/>
    </xf>
    <xf numFmtId="0" fontId="3" fillId="32" borderId="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32" borderId="14" xfId="47" applyFont="1" applyFill="1" applyBorder="1" applyAlignment="1">
      <alignment horizontal="center"/>
      <protection/>
    </xf>
    <xf numFmtId="0" fontId="3" fillId="32" borderId="14" xfId="0" applyFont="1" applyFill="1" applyBorder="1" applyAlignment="1">
      <alignment/>
    </xf>
    <xf numFmtId="1" fontId="3" fillId="0" borderId="14" xfId="33" applyNumberFormat="1" applyFont="1" applyBorder="1" applyAlignment="1">
      <alignment horizontal="center"/>
    </xf>
    <xf numFmtId="171" fontId="3" fillId="0" borderId="16" xfId="33" applyFont="1" applyBorder="1" applyAlignment="1">
      <alignment/>
    </xf>
    <xf numFmtId="192" fontId="3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92" fontId="3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92" fontId="3" fillId="0" borderId="14" xfId="0" applyNumberFormat="1" applyFont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4" xfId="47" applyFont="1" applyFill="1" applyBorder="1" applyAlignment="1">
      <alignment horizontal="center"/>
      <protection/>
    </xf>
    <xf numFmtId="190" fontId="3" fillId="0" borderId="14" xfId="33" applyNumberFormat="1" applyFont="1" applyBorder="1" applyAlignment="1">
      <alignment horizontal="center"/>
    </xf>
    <xf numFmtId="191" fontId="17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192" fontId="16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" fillId="0" borderId="14" xfId="47" applyFont="1" applyFill="1" applyBorder="1" applyAlignment="1">
      <alignment horizontal="center"/>
      <protection/>
    </xf>
    <xf numFmtId="190" fontId="16" fillId="0" borderId="14" xfId="33" applyNumberFormat="1" applyFont="1" applyBorder="1" applyAlignment="1">
      <alignment/>
    </xf>
    <xf numFmtId="171" fontId="3" fillId="0" borderId="14" xfId="33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1" fontId="2" fillId="0" borderId="12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 quotePrefix="1">
      <alignment horizontal="center"/>
    </xf>
    <xf numFmtId="0" fontId="3" fillId="0" borderId="18" xfId="0" applyFont="1" applyBorder="1" applyAlignment="1" quotePrefix="1">
      <alignment horizontal="right"/>
    </xf>
    <xf numFmtId="1" fontId="2" fillId="0" borderId="18" xfId="0" applyNumberFormat="1" applyFont="1" applyBorder="1" applyAlignment="1" quotePrefix="1">
      <alignment horizontal="center"/>
    </xf>
    <xf numFmtId="1" fontId="13" fillId="0" borderId="14" xfId="33" applyNumberFormat="1" applyFont="1" applyFill="1" applyBorder="1" applyAlignment="1">
      <alignment/>
    </xf>
    <xf numFmtId="1" fontId="13" fillId="0" borderId="14" xfId="33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1" fontId="13" fillId="0" borderId="14" xfId="33" applyNumberFormat="1" applyFont="1" applyBorder="1" applyAlignment="1">
      <alignment/>
    </xf>
    <xf numFmtId="1" fontId="13" fillId="0" borderId="14" xfId="33" applyNumberFormat="1" applyFont="1" applyBorder="1" applyAlignment="1">
      <alignment horizontal="center"/>
    </xf>
    <xf numFmtId="1" fontId="13" fillId="33" borderId="14" xfId="33" applyNumberFormat="1" applyFont="1" applyFill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right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191" fontId="3" fillId="0" borderId="1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 quotePrefix="1">
      <alignment horizontal="right"/>
    </xf>
    <xf numFmtId="1" fontId="13" fillId="0" borderId="10" xfId="0" applyNumberFormat="1" applyFont="1" applyBorder="1" applyAlignment="1" quotePrefix="1">
      <alignment horizontal="center"/>
    </xf>
    <xf numFmtId="49" fontId="3" fillId="0" borderId="14" xfId="33" applyNumberFormat="1" applyFont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190" fontId="3" fillId="0" borderId="14" xfId="33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90" fontId="3" fillId="0" borderId="14" xfId="33" applyNumberFormat="1" applyFont="1" applyFill="1" applyBorder="1" applyAlignment="1">
      <alignment/>
    </xf>
    <xf numFmtId="49" fontId="3" fillId="32" borderId="14" xfId="33" applyNumberFormat="1" applyFont="1" applyFill="1" applyBorder="1" applyAlignment="1">
      <alignment/>
    </xf>
    <xf numFmtId="190" fontId="3" fillId="32" borderId="14" xfId="33" applyNumberFormat="1" applyFont="1" applyFill="1" applyBorder="1" applyAlignment="1">
      <alignment/>
    </xf>
    <xf numFmtId="49" fontId="3" fillId="0" borderId="14" xfId="0" applyNumberFormat="1" applyFont="1" applyBorder="1" applyAlignment="1">
      <alignment/>
    </xf>
    <xf numFmtId="193" fontId="3" fillId="0" borderId="14" xfId="33" applyNumberFormat="1" applyFont="1" applyBorder="1" applyAlignment="1">
      <alignment/>
    </xf>
    <xf numFmtId="49" fontId="3" fillId="0" borderId="16" xfId="33" applyNumberFormat="1" applyFont="1" applyBorder="1" applyAlignment="1">
      <alignment/>
    </xf>
    <xf numFmtId="49" fontId="3" fillId="33" borderId="16" xfId="0" applyNumberFormat="1" applyFont="1" applyFill="1" applyBorder="1" applyAlignment="1">
      <alignment horizontal="center"/>
    </xf>
    <xf numFmtId="190" fontId="3" fillId="0" borderId="16" xfId="33" applyNumberFormat="1" applyFont="1" applyBorder="1" applyAlignment="1">
      <alignment/>
    </xf>
    <xf numFmtId="0" fontId="13" fillId="0" borderId="18" xfId="0" applyFont="1" applyBorder="1" applyAlignment="1" quotePrefix="1">
      <alignment horizontal="center"/>
    </xf>
    <xf numFmtId="1" fontId="13" fillId="0" borderId="18" xfId="0" applyNumberFormat="1" applyFont="1" applyBorder="1" applyAlignment="1" quotePrefix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4" fontId="3" fillId="0" borderId="14" xfId="0" applyNumberFormat="1" applyFont="1" applyFill="1" applyBorder="1" applyAlignment="1">
      <alignment horizontal="center" vertical="center"/>
    </xf>
    <xf numFmtId="194" fontId="3" fillId="0" borderId="14" xfId="33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15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93" fontId="3" fillId="0" borderId="14" xfId="0" applyNumberFormat="1" applyFont="1" applyBorder="1" applyAlignment="1">
      <alignment/>
    </xf>
    <xf numFmtId="199" fontId="3" fillId="0" borderId="14" xfId="0" applyNumberFormat="1" applyFont="1" applyBorder="1" applyAlignment="1">
      <alignment/>
    </xf>
    <xf numFmtId="190" fontId="3" fillId="0" borderId="14" xfId="0" applyNumberFormat="1" applyFont="1" applyBorder="1" applyAlignment="1">
      <alignment/>
    </xf>
    <xf numFmtId="193" fontId="14" fillId="0" borderId="14" xfId="33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94" fontId="3" fillId="0" borderId="0" xfId="33" applyNumberFormat="1" applyFont="1" applyFill="1" applyAlignment="1">
      <alignment/>
    </xf>
    <xf numFmtId="0" fontId="3" fillId="0" borderId="16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196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9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vertical="center"/>
    </xf>
    <xf numFmtId="1" fontId="2" fillId="0" borderId="12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47" applyFont="1" applyFill="1" applyBorder="1" applyAlignment="1">
      <alignment horizontal="left" vertical="center"/>
      <protection/>
    </xf>
    <xf numFmtId="0" fontId="1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3" xfId="47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left" vertical="center"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/>
    </xf>
    <xf numFmtId="0" fontId="3" fillId="32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47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3" fillId="32" borderId="14" xfId="47" applyFont="1" applyFill="1" applyBorder="1" applyAlignment="1">
      <alignment vertical="center"/>
      <protection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12" xfId="47" applyFont="1" applyFill="1" applyBorder="1" applyAlignment="1">
      <alignment horizontal="center" vertical="center"/>
      <protection/>
    </xf>
    <xf numFmtId="0" fontId="3" fillId="32" borderId="13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13" xfId="47" applyFont="1" applyFill="1" applyBorder="1" applyAlignment="1">
      <alignment vertical="center"/>
      <protection/>
    </xf>
    <xf numFmtId="0" fontId="3" fillId="32" borderId="15" xfId="47" applyFont="1" applyFill="1" applyBorder="1" applyAlignment="1">
      <alignment vertical="center"/>
      <protection/>
    </xf>
    <xf numFmtId="0" fontId="3" fillId="0" borderId="12" xfId="0" applyFont="1" applyBorder="1" applyAlignment="1">
      <alignment/>
    </xf>
    <xf numFmtId="0" fontId="3" fillId="0" borderId="16" xfId="47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vertical="center"/>
    </xf>
    <xf numFmtId="0" fontId="6" fillId="0" borderId="0" xfId="0" applyFont="1" applyAlignment="1">
      <alignment horizontal="right"/>
    </xf>
    <xf numFmtId="196" fontId="3" fillId="0" borderId="12" xfId="0" applyNumberFormat="1" applyFont="1" applyBorder="1" applyAlignment="1" quotePrefix="1">
      <alignment horizontal="right"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32" borderId="14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32" borderId="18" xfId="0" applyFont="1" applyFill="1" applyBorder="1" applyAlignment="1">
      <alignment horizontal="right" vertical="center" wrapText="1"/>
    </xf>
    <xf numFmtId="1" fontId="3" fillId="0" borderId="14" xfId="33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32" borderId="16" xfId="0" applyFont="1" applyFill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1" fontId="13" fillId="0" borderId="14" xfId="33" applyNumberFormat="1" applyFont="1" applyFill="1" applyBorder="1" applyAlignment="1">
      <alignment horizontal="right"/>
    </xf>
    <xf numFmtId="1" fontId="3" fillId="0" borderId="16" xfId="33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9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 vertical="center"/>
    </xf>
    <xf numFmtId="1" fontId="3" fillId="32" borderId="13" xfId="0" applyNumberFormat="1" applyFont="1" applyFill="1" applyBorder="1" applyAlignment="1">
      <alignment horizontal="right" vertical="center"/>
    </xf>
    <xf numFmtId="1" fontId="3" fillId="32" borderId="14" xfId="0" applyNumberFormat="1" applyFont="1" applyFill="1" applyBorder="1" applyAlignment="1">
      <alignment horizontal="right" vertical="center"/>
    </xf>
    <xf numFmtId="1" fontId="3" fillId="32" borderId="15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1" fontId="3" fillId="32" borderId="12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/>
    </xf>
    <xf numFmtId="1" fontId="13" fillId="0" borderId="20" xfId="33" applyNumberFormat="1" applyFont="1" applyBorder="1" applyAlignment="1">
      <alignment/>
    </xf>
    <xf numFmtId="1" fontId="13" fillId="33" borderId="20" xfId="33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65" fillId="0" borderId="14" xfId="0" applyFont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wrapText="1"/>
    </xf>
    <xf numFmtId="196" fontId="2" fillId="0" borderId="11" xfId="0" applyNumberFormat="1" applyFont="1" applyBorder="1" applyAlignment="1" quotePrefix="1">
      <alignment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3" fillId="0" borderId="12" xfId="0" applyFont="1" applyBorder="1" applyAlignment="1" quotePrefix="1">
      <alignment horizont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Border="1" applyAlignment="1" quotePrefix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 quotePrefix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13" fillId="0" borderId="18" xfId="0" applyFont="1" applyBorder="1" applyAlignment="1" quotePrefix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71" fontId="3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96" fontId="2" fillId="0" borderId="12" xfId="0" applyNumberFormat="1" applyFont="1" applyBorder="1" applyAlignment="1">
      <alignment horizontal="left"/>
    </xf>
    <xf numFmtId="196" fontId="2" fillId="0" borderId="12" xfId="0" applyNumberFormat="1" applyFont="1" applyBorder="1" applyAlignment="1" quotePrefix="1">
      <alignment horizontal="left"/>
    </xf>
    <xf numFmtId="196" fontId="3" fillId="0" borderId="12" xfId="0" applyNumberFormat="1" applyFont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1" fontId="3" fillId="0" borderId="13" xfId="36" applyNumberFormat="1" applyFont="1" applyBorder="1" applyAlignment="1">
      <alignment horizontal="right"/>
    </xf>
    <xf numFmtId="1" fontId="3" fillId="0" borderId="14" xfId="36" applyNumberFormat="1" applyFont="1" applyBorder="1" applyAlignment="1">
      <alignment horizontal="right"/>
    </xf>
    <xf numFmtId="1" fontId="3" fillId="0" borderId="15" xfId="36" applyNumberFormat="1" applyFont="1" applyBorder="1" applyAlignment="1">
      <alignment horizontal="right"/>
    </xf>
    <xf numFmtId="1" fontId="3" fillId="0" borderId="16" xfId="36" applyNumberFormat="1" applyFont="1" applyBorder="1" applyAlignment="1">
      <alignment horizontal="right"/>
    </xf>
    <xf numFmtId="1" fontId="3" fillId="32" borderId="14" xfId="33" applyNumberFormat="1" applyFont="1" applyFill="1" applyBorder="1" applyAlignment="1">
      <alignment horizontal="right"/>
    </xf>
    <xf numFmtId="1" fontId="13" fillId="0" borderId="12" xfId="0" applyNumberFormat="1" applyFont="1" applyBorder="1" applyAlignment="1" quotePrefix="1">
      <alignment horizontal="right"/>
    </xf>
    <xf numFmtId="1" fontId="13" fillId="0" borderId="18" xfId="0" applyNumberFormat="1" applyFont="1" applyBorder="1" applyAlignment="1" quotePrefix="1">
      <alignment horizontal="right"/>
    </xf>
    <xf numFmtId="1" fontId="3" fillId="0" borderId="18" xfId="0" applyNumberFormat="1" applyFont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1" fontId="2" fillId="0" borderId="13" xfId="0" applyNumberFormat="1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 wrapText="1"/>
    </xf>
    <xf numFmtId="1" fontId="3" fillId="33" borderId="15" xfId="0" applyNumberFormat="1" applyFont="1" applyFill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/>
    </xf>
    <xf numFmtId="1" fontId="2" fillId="0" borderId="12" xfId="0" applyNumberFormat="1" applyFont="1" applyBorder="1" applyAlignment="1" quotePrefix="1">
      <alignment horizontal="right" vertical="center"/>
    </xf>
    <xf numFmtId="2" fontId="16" fillId="0" borderId="14" xfId="33" applyNumberFormat="1" applyFont="1" applyBorder="1" applyAlignment="1">
      <alignment/>
    </xf>
    <xf numFmtId="2" fontId="3" fillId="0" borderId="14" xfId="33" applyNumberFormat="1" applyFont="1" applyBorder="1" applyAlignment="1">
      <alignment/>
    </xf>
    <xf numFmtId="2" fontId="3" fillId="0" borderId="14" xfId="33" applyNumberFormat="1" applyFont="1" applyFill="1" applyBorder="1" applyAlignment="1">
      <alignment/>
    </xf>
    <xf numFmtId="2" fontId="3" fillId="32" borderId="14" xfId="33" applyNumberFormat="1" applyFont="1" applyFill="1" applyBorder="1" applyAlignment="1">
      <alignment/>
    </xf>
    <xf numFmtId="2" fontId="3" fillId="0" borderId="16" xfId="33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4" xfId="33" applyNumberFormat="1" applyFont="1" applyFill="1" applyBorder="1" applyAlignment="1">
      <alignment vertical="center"/>
    </xf>
    <xf numFmtId="2" fontId="3" fillId="0" borderId="12" xfId="0" applyNumberFormat="1" applyFont="1" applyBorder="1" applyAlignment="1">
      <alignment/>
    </xf>
    <xf numFmtId="2" fontId="3" fillId="0" borderId="15" xfId="36" applyNumberFormat="1" applyFont="1" applyBorder="1" applyAlignment="1">
      <alignment/>
    </xf>
    <xf numFmtId="2" fontId="3" fillId="0" borderId="12" xfId="36" applyNumberFormat="1" applyFont="1" applyBorder="1" applyAlignment="1">
      <alignment/>
    </xf>
    <xf numFmtId="2" fontId="2" fillId="0" borderId="13" xfId="36" applyNumberFormat="1" applyFont="1" applyBorder="1" applyAlignment="1">
      <alignment/>
    </xf>
    <xf numFmtId="2" fontId="3" fillId="0" borderId="14" xfId="36" applyNumberFormat="1" applyFont="1" applyFill="1" applyBorder="1" applyAlignment="1">
      <alignment/>
    </xf>
    <xf numFmtId="2" fontId="3" fillId="0" borderId="14" xfId="36" applyNumberFormat="1" applyFont="1" applyBorder="1" applyAlignment="1">
      <alignment/>
    </xf>
    <xf numFmtId="2" fontId="2" fillId="0" borderId="14" xfId="36" applyNumberFormat="1" applyFont="1" applyBorder="1" applyAlignment="1">
      <alignment/>
    </xf>
    <xf numFmtId="2" fontId="3" fillId="32" borderId="14" xfId="36" applyNumberFormat="1" applyFont="1" applyFill="1" applyBorder="1" applyAlignment="1">
      <alignment/>
    </xf>
    <xf numFmtId="2" fontId="3" fillId="0" borderId="12" xfId="0" applyNumberFormat="1" applyFont="1" applyBorder="1" applyAlignment="1" quotePrefix="1">
      <alignment/>
    </xf>
    <xf numFmtId="2" fontId="16" fillId="0" borderId="18" xfId="33" applyNumberFormat="1" applyFont="1" applyBorder="1" applyAlignment="1">
      <alignment/>
    </xf>
    <xf numFmtId="2" fontId="16" fillId="0" borderId="14" xfId="33" applyNumberFormat="1" applyFont="1" applyFill="1" applyBorder="1" applyAlignment="1">
      <alignment/>
    </xf>
    <xf numFmtId="2" fontId="3" fillId="0" borderId="16" xfId="33" applyNumberFormat="1" applyFont="1" applyFill="1" applyBorder="1" applyAlignment="1">
      <alignment/>
    </xf>
    <xf numFmtId="2" fontId="3" fillId="32" borderId="18" xfId="33" applyNumberFormat="1" applyFont="1" applyFill="1" applyBorder="1" applyAlignment="1">
      <alignment/>
    </xf>
    <xf numFmtId="2" fontId="3" fillId="0" borderId="15" xfId="33" applyNumberFormat="1" applyFont="1" applyBorder="1" applyAlignment="1">
      <alignment/>
    </xf>
    <xf numFmtId="2" fontId="17" fillId="0" borderId="18" xfId="0" applyNumberFormat="1" applyFont="1" applyFill="1" applyBorder="1" applyAlignment="1">
      <alignment/>
    </xf>
    <xf numFmtId="2" fontId="16" fillId="32" borderId="14" xfId="33" applyNumberFormat="1" applyFont="1" applyFill="1" applyBorder="1" applyAlignment="1">
      <alignment/>
    </xf>
    <xf numFmtId="2" fontId="3" fillId="33" borderId="14" xfId="33" applyNumberFormat="1" applyFont="1" applyFill="1" applyBorder="1" applyAlignment="1">
      <alignment/>
    </xf>
    <xf numFmtId="2" fontId="3" fillId="32" borderId="16" xfId="33" applyNumberFormat="1" applyFont="1" applyFill="1" applyBorder="1" applyAlignment="1">
      <alignment/>
    </xf>
    <xf numFmtId="2" fontId="3" fillId="0" borderId="18" xfId="33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3" fillId="33" borderId="20" xfId="33" applyNumberFormat="1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2" fontId="17" fillId="0" borderId="18" xfId="33" applyNumberFormat="1" applyFont="1" applyBorder="1" applyAlignment="1">
      <alignment/>
    </xf>
    <xf numFmtId="2" fontId="17" fillId="0" borderId="14" xfId="33" applyNumberFormat="1" applyFont="1" applyBorder="1" applyAlignment="1">
      <alignment/>
    </xf>
    <xf numFmtId="2" fontId="3" fillId="0" borderId="18" xfId="0" applyNumberFormat="1" applyFont="1" applyBorder="1" applyAlignment="1" quotePrefix="1">
      <alignment/>
    </xf>
    <xf numFmtId="2" fontId="2" fillId="0" borderId="14" xfId="0" applyNumberFormat="1" applyFont="1" applyFill="1" applyBorder="1" applyAlignment="1">
      <alignment/>
    </xf>
    <xf numFmtId="2" fontId="3" fillId="0" borderId="18" xfId="33" applyNumberFormat="1" applyFont="1" applyBorder="1" applyAlignment="1" quotePrefix="1">
      <alignment/>
    </xf>
    <xf numFmtId="2" fontId="2" fillId="0" borderId="14" xfId="33" applyNumberFormat="1" applyFont="1" applyBorder="1" applyAlignment="1">
      <alignment/>
    </xf>
    <xf numFmtId="2" fontId="65" fillId="0" borderId="14" xfId="33" applyNumberFormat="1" applyFont="1" applyBorder="1" applyAlignment="1">
      <alignment/>
    </xf>
    <xf numFmtId="2" fontId="2" fillId="0" borderId="20" xfId="33" applyNumberFormat="1" applyFont="1" applyBorder="1" applyAlignment="1">
      <alignment/>
    </xf>
    <xf numFmtId="2" fontId="13" fillId="0" borderId="12" xfId="0" applyNumberFormat="1" applyFont="1" applyBorder="1" applyAlignment="1" quotePrefix="1">
      <alignment/>
    </xf>
    <xf numFmtId="2" fontId="3" fillId="0" borderId="13" xfId="33" applyNumberFormat="1" applyFont="1" applyBorder="1" applyAlignment="1">
      <alignment/>
    </xf>
    <xf numFmtId="2" fontId="3" fillId="0" borderId="0" xfId="33" applyNumberFormat="1" applyFont="1" applyBorder="1" applyAlignment="1">
      <alignment/>
    </xf>
    <xf numFmtId="2" fontId="13" fillId="0" borderId="10" xfId="0" applyNumberFormat="1" applyFont="1" applyBorder="1" applyAlignment="1" quotePrefix="1">
      <alignment/>
    </xf>
    <xf numFmtId="2" fontId="13" fillId="0" borderId="18" xfId="0" applyNumberFormat="1" applyFont="1" applyBorder="1" applyAlignment="1" quotePrefix="1">
      <alignment/>
    </xf>
    <xf numFmtId="2" fontId="2" fillId="0" borderId="18" xfId="0" applyNumberFormat="1" applyFont="1" applyBorder="1" applyAlignment="1">
      <alignment/>
    </xf>
    <xf numFmtId="2" fontId="2" fillId="0" borderId="14" xfId="33" applyNumberFormat="1" applyFont="1" applyFill="1" applyBorder="1" applyAlignment="1">
      <alignment/>
    </xf>
    <xf numFmtId="2" fontId="3" fillId="0" borderId="12" xfId="33" applyNumberFormat="1" applyFont="1" applyBorder="1" applyAlignment="1">
      <alignment/>
    </xf>
    <xf numFmtId="2" fontId="2" fillId="0" borderId="13" xfId="33" applyNumberFormat="1" applyFont="1" applyBorder="1" applyAlignment="1">
      <alignment/>
    </xf>
    <xf numFmtId="2" fontId="2" fillId="0" borderId="13" xfId="33" applyNumberFormat="1" applyFont="1" applyFill="1" applyBorder="1" applyAlignment="1">
      <alignment/>
    </xf>
    <xf numFmtId="2" fontId="3" fillId="0" borderId="15" xfId="33" applyNumberFormat="1" applyFont="1" applyFill="1" applyBorder="1" applyAlignment="1">
      <alignment/>
    </xf>
    <xf numFmtId="2" fontId="3" fillId="0" borderId="12" xfId="33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2" xfId="33" applyNumberFormat="1" applyFont="1" applyBorder="1" applyAlignment="1">
      <alignment/>
    </xf>
    <xf numFmtId="2" fontId="2" fillId="0" borderId="12" xfId="0" applyNumberFormat="1" applyFont="1" applyBorder="1" applyAlignment="1" quotePrefix="1">
      <alignment/>
    </xf>
    <xf numFmtId="2" fontId="21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32" borderId="13" xfId="34" applyNumberFormat="1" applyFont="1" applyFill="1" applyBorder="1" applyAlignment="1">
      <alignment/>
    </xf>
    <xf numFmtId="2" fontId="3" fillId="32" borderId="14" xfId="34" applyNumberFormat="1" applyFont="1" applyFill="1" applyBorder="1" applyAlignment="1">
      <alignment/>
    </xf>
    <xf numFmtId="2" fontId="3" fillId="32" borderId="15" xfId="34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32" borderId="15" xfId="36" applyNumberFormat="1" applyFont="1" applyFill="1" applyBorder="1" applyAlignment="1">
      <alignment/>
    </xf>
    <xf numFmtId="2" fontId="3" fillId="32" borderId="12" xfId="34" applyNumberFormat="1" applyFont="1" applyFill="1" applyBorder="1" applyAlignment="1">
      <alignment/>
    </xf>
    <xf numFmtId="190" fontId="3" fillId="0" borderId="15" xfId="36" applyNumberFormat="1" applyFont="1" applyBorder="1" applyAlignment="1">
      <alignment/>
    </xf>
    <xf numFmtId="190" fontId="3" fillId="0" borderId="12" xfId="36" applyNumberFormat="1" applyFont="1" applyBorder="1" applyAlignment="1">
      <alignment/>
    </xf>
    <xf numFmtId="190" fontId="2" fillId="0" borderId="13" xfId="36" applyNumberFormat="1" applyFont="1" applyBorder="1" applyAlignment="1">
      <alignment/>
    </xf>
    <xf numFmtId="190" fontId="3" fillId="0" borderId="14" xfId="36" applyNumberFormat="1" applyFont="1" applyFill="1" applyBorder="1" applyAlignment="1">
      <alignment/>
    </xf>
    <xf numFmtId="190" fontId="3" fillId="0" borderId="14" xfId="36" applyNumberFormat="1" applyFont="1" applyBorder="1" applyAlignment="1">
      <alignment/>
    </xf>
    <xf numFmtId="190" fontId="2" fillId="0" borderId="14" xfId="36" applyNumberFormat="1" applyFont="1" applyBorder="1" applyAlignment="1">
      <alignment/>
    </xf>
    <xf numFmtId="190" fontId="3" fillId="33" borderId="14" xfId="36" applyNumberFormat="1" applyFont="1" applyFill="1" applyBorder="1" applyAlignment="1">
      <alignment/>
    </xf>
    <xf numFmtId="190" fontId="3" fillId="33" borderId="15" xfId="36" applyNumberFormat="1" applyFont="1" applyFill="1" applyBorder="1" applyAlignment="1">
      <alignment/>
    </xf>
    <xf numFmtId="190" fontId="3" fillId="0" borderId="12" xfId="0" applyNumberFormat="1" applyFont="1" applyBorder="1" applyAlignment="1" quotePrefix="1">
      <alignment/>
    </xf>
    <xf numFmtId="190" fontId="3" fillId="0" borderId="12" xfId="0" applyNumberFormat="1" applyFont="1" applyBorder="1" applyAlignment="1">
      <alignment/>
    </xf>
    <xf numFmtId="190" fontId="16" fillId="0" borderId="18" xfId="33" applyNumberFormat="1" applyFont="1" applyBorder="1" applyAlignment="1">
      <alignment/>
    </xf>
    <xf numFmtId="190" fontId="16" fillId="0" borderId="14" xfId="33" applyNumberFormat="1" applyFont="1" applyFill="1" applyBorder="1" applyAlignment="1">
      <alignment/>
    </xf>
    <xf numFmtId="190" fontId="3" fillId="0" borderId="16" xfId="33" applyNumberFormat="1" applyFont="1" applyFill="1" applyBorder="1" applyAlignment="1">
      <alignment/>
    </xf>
    <xf numFmtId="190" fontId="3" fillId="32" borderId="18" xfId="33" applyNumberFormat="1" applyFont="1" applyFill="1" applyBorder="1" applyAlignment="1">
      <alignment/>
    </xf>
    <xf numFmtId="190" fontId="3" fillId="0" borderId="15" xfId="33" applyNumberFormat="1" applyFont="1" applyBorder="1" applyAlignment="1">
      <alignment/>
    </xf>
    <xf numFmtId="190" fontId="17" fillId="0" borderId="18" xfId="0" applyNumberFormat="1" applyFont="1" applyFill="1" applyBorder="1" applyAlignment="1">
      <alignment/>
    </xf>
    <xf numFmtId="190" fontId="16" fillId="32" borderId="14" xfId="33" applyNumberFormat="1" applyFont="1" applyFill="1" applyBorder="1" applyAlignment="1">
      <alignment/>
    </xf>
    <xf numFmtId="190" fontId="3" fillId="32" borderId="16" xfId="33" applyNumberFormat="1" applyFont="1" applyFill="1" applyBorder="1" applyAlignment="1">
      <alignment/>
    </xf>
    <xf numFmtId="190" fontId="3" fillId="0" borderId="18" xfId="33" applyNumberFormat="1" applyFont="1" applyBorder="1" applyAlignment="1">
      <alignment/>
    </xf>
    <xf numFmtId="190" fontId="17" fillId="0" borderId="18" xfId="0" applyNumberFormat="1" applyFont="1" applyBorder="1" applyAlignment="1">
      <alignment/>
    </xf>
    <xf numFmtId="190" fontId="3" fillId="32" borderId="20" xfId="33" applyNumberFormat="1" applyFont="1" applyFill="1" applyBorder="1" applyAlignment="1">
      <alignment/>
    </xf>
    <xf numFmtId="190" fontId="3" fillId="0" borderId="18" xfId="0" applyNumberFormat="1" applyFont="1" applyBorder="1" applyAlignment="1">
      <alignment/>
    </xf>
    <xf numFmtId="190" fontId="17" fillId="0" borderId="18" xfId="33" applyNumberFormat="1" applyFont="1" applyBorder="1" applyAlignment="1">
      <alignment/>
    </xf>
    <xf numFmtId="190" fontId="17" fillId="0" borderId="14" xfId="33" applyNumberFormat="1" applyFont="1" applyBorder="1" applyAlignment="1">
      <alignment/>
    </xf>
    <xf numFmtId="190" fontId="3" fillId="0" borderId="18" xfId="0" applyNumberFormat="1" applyFont="1" applyBorder="1" applyAlignment="1" quotePrefix="1">
      <alignment/>
    </xf>
    <xf numFmtId="190" fontId="2" fillId="0" borderId="14" xfId="0" applyNumberFormat="1" applyFont="1" applyFill="1" applyBorder="1" applyAlignment="1">
      <alignment/>
    </xf>
    <xf numFmtId="190" fontId="3" fillId="0" borderId="18" xfId="33" applyNumberFormat="1" applyFont="1" applyBorder="1" applyAlignment="1" quotePrefix="1">
      <alignment/>
    </xf>
    <xf numFmtId="190" fontId="2" fillId="0" borderId="14" xfId="33" applyNumberFormat="1" applyFont="1" applyBorder="1" applyAlignment="1">
      <alignment/>
    </xf>
    <xf numFmtId="190" fontId="66" fillId="0" borderId="14" xfId="33" applyNumberFormat="1" applyFont="1" applyBorder="1" applyAlignment="1">
      <alignment/>
    </xf>
    <xf numFmtId="190" fontId="2" fillId="0" borderId="20" xfId="33" applyNumberFormat="1" applyFont="1" applyBorder="1" applyAlignment="1">
      <alignment/>
    </xf>
    <xf numFmtId="190" fontId="13" fillId="0" borderId="12" xfId="0" applyNumberFormat="1" applyFont="1" applyBorder="1" applyAlignment="1" quotePrefix="1">
      <alignment/>
    </xf>
    <xf numFmtId="190" fontId="3" fillId="0" borderId="13" xfId="33" applyNumberFormat="1" applyFont="1" applyBorder="1" applyAlignment="1">
      <alignment/>
    </xf>
    <xf numFmtId="190" fontId="3" fillId="0" borderId="14" xfId="0" applyNumberFormat="1" applyFont="1" applyBorder="1" applyAlignment="1">
      <alignment/>
    </xf>
    <xf numFmtId="190" fontId="3" fillId="0" borderId="0" xfId="33" applyNumberFormat="1" applyFont="1" applyBorder="1" applyAlignment="1">
      <alignment/>
    </xf>
    <xf numFmtId="190" fontId="13" fillId="0" borderId="10" xfId="0" applyNumberFormat="1" applyFont="1" applyBorder="1" applyAlignment="1" quotePrefix="1">
      <alignment/>
    </xf>
    <xf numFmtId="190" fontId="13" fillId="0" borderId="18" xfId="0" applyNumberFormat="1" applyFont="1" applyBorder="1" applyAlignment="1" quotePrefix="1">
      <alignment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Border="1" applyAlignment="1">
      <alignment/>
    </xf>
    <xf numFmtId="190" fontId="2" fillId="0" borderId="18" xfId="33" applyNumberFormat="1" applyFont="1" applyBorder="1" applyAlignment="1">
      <alignment/>
    </xf>
    <xf numFmtId="190" fontId="2" fillId="0" borderId="14" xfId="33" applyNumberFormat="1" applyFont="1" applyFill="1" applyBorder="1" applyAlignment="1">
      <alignment/>
    </xf>
    <xf numFmtId="190" fontId="3" fillId="0" borderId="12" xfId="33" applyNumberFormat="1" applyFont="1" applyBorder="1" applyAlignment="1">
      <alignment/>
    </xf>
    <xf numFmtId="190" fontId="2" fillId="0" borderId="13" xfId="33" applyNumberFormat="1" applyFont="1" applyFill="1" applyBorder="1" applyAlignment="1">
      <alignment/>
    </xf>
    <xf numFmtId="190" fontId="3" fillId="0" borderId="15" xfId="33" applyNumberFormat="1" applyFont="1" applyFill="1" applyBorder="1" applyAlignment="1">
      <alignment/>
    </xf>
    <xf numFmtId="190" fontId="3" fillId="0" borderId="12" xfId="33" applyNumberFormat="1" applyFont="1" applyFill="1" applyBorder="1" applyAlignment="1">
      <alignment/>
    </xf>
    <xf numFmtId="190" fontId="3" fillId="33" borderId="14" xfId="33" applyNumberFormat="1" applyFont="1" applyFill="1" applyBorder="1" applyAlignment="1">
      <alignment/>
    </xf>
    <xf numFmtId="190" fontId="3" fillId="33" borderId="15" xfId="33" applyNumberFormat="1" applyFont="1" applyFill="1" applyBorder="1" applyAlignment="1">
      <alignment/>
    </xf>
    <xf numFmtId="190" fontId="2" fillId="33" borderId="16" xfId="33" applyNumberFormat="1" applyFont="1" applyFill="1" applyBorder="1" applyAlignment="1">
      <alignment/>
    </xf>
    <xf numFmtId="190" fontId="2" fillId="0" borderId="12" xfId="0" applyNumberFormat="1" applyFont="1" applyBorder="1" applyAlignment="1">
      <alignment/>
    </xf>
    <xf numFmtId="190" fontId="2" fillId="0" borderId="12" xfId="33" applyNumberFormat="1" applyFont="1" applyBorder="1" applyAlignment="1">
      <alignment/>
    </xf>
    <xf numFmtId="190" fontId="2" fillId="0" borderId="12" xfId="0" applyNumberFormat="1" applyFont="1" applyBorder="1" applyAlignment="1" quotePrefix="1">
      <alignment/>
    </xf>
    <xf numFmtId="190" fontId="3" fillId="0" borderId="13" xfId="0" applyNumberFormat="1" applyFont="1" applyBorder="1" applyAlignment="1">
      <alignment/>
    </xf>
    <xf numFmtId="190" fontId="3" fillId="0" borderId="15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/>
    </xf>
    <xf numFmtId="190" fontId="3" fillId="0" borderId="13" xfId="33" applyNumberFormat="1" applyFont="1" applyFill="1" applyBorder="1" applyAlignment="1">
      <alignment/>
    </xf>
    <xf numFmtId="190" fontId="2" fillId="0" borderId="12" xfId="33" applyNumberFormat="1" applyFont="1" applyFill="1" applyBorder="1" applyAlignment="1">
      <alignment/>
    </xf>
    <xf numFmtId="190" fontId="3" fillId="32" borderId="13" xfId="36" applyNumberFormat="1" applyFont="1" applyFill="1" applyBorder="1" applyAlignment="1">
      <alignment/>
    </xf>
    <xf numFmtId="190" fontId="2" fillId="32" borderId="12" xfId="36" applyNumberFormat="1" applyFont="1" applyFill="1" applyBorder="1" applyAlignment="1">
      <alignment/>
    </xf>
    <xf numFmtId="190" fontId="3" fillId="0" borderId="15" xfId="36" applyNumberFormat="1" applyFont="1" applyFill="1" applyBorder="1" applyAlignment="1">
      <alignment/>
    </xf>
    <xf numFmtId="190" fontId="3" fillId="0" borderId="16" xfId="36" applyNumberFormat="1" applyFont="1" applyFill="1" applyBorder="1" applyAlignment="1">
      <alignment/>
    </xf>
    <xf numFmtId="190" fontId="3" fillId="0" borderId="10" xfId="0" applyNumberFormat="1" applyFont="1" applyBorder="1" applyAlignment="1">
      <alignment/>
    </xf>
    <xf numFmtId="190" fontId="3" fillId="0" borderId="13" xfId="0" applyNumberFormat="1" applyFont="1" applyFill="1" applyBorder="1" applyAlignment="1">
      <alignment/>
    </xf>
    <xf numFmtId="190" fontId="21" fillId="0" borderId="12" xfId="0" applyNumberFormat="1" applyFont="1" applyBorder="1" applyAlignment="1">
      <alignment/>
    </xf>
    <xf numFmtId="190" fontId="3" fillId="0" borderId="15" xfId="0" applyNumberFormat="1" applyFont="1" applyFill="1" applyBorder="1" applyAlignment="1">
      <alignment/>
    </xf>
    <xf numFmtId="190" fontId="3" fillId="0" borderId="20" xfId="0" applyNumberFormat="1" applyFont="1" applyBorder="1" applyAlignment="1">
      <alignment/>
    </xf>
    <xf numFmtId="190" fontId="3" fillId="32" borderId="14" xfId="0" applyNumberFormat="1" applyFont="1" applyFill="1" applyBorder="1" applyAlignment="1">
      <alignment/>
    </xf>
    <xf numFmtId="190" fontId="3" fillId="32" borderId="13" xfId="33" applyNumberFormat="1" applyFont="1" applyFill="1" applyBorder="1" applyAlignment="1">
      <alignment/>
    </xf>
    <xf numFmtId="190" fontId="3" fillId="32" borderId="12" xfId="33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" fontId="3" fillId="0" borderId="15" xfId="0" applyNumberFormat="1" applyFont="1" applyBorder="1" applyAlignment="1">
      <alignment vertical="center" wrapText="1"/>
    </xf>
    <xf numFmtId="14" fontId="3" fillId="0" borderId="15" xfId="0" applyNumberFormat="1" applyFont="1" applyBorder="1" applyAlignment="1">
      <alignment vertical="center" wrapText="1"/>
    </xf>
    <xf numFmtId="190" fontId="3" fillId="0" borderId="14" xfId="33" applyNumberFormat="1" applyFont="1" applyFill="1" applyBorder="1" applyAlignment="1">
      <alignment vertical="center"/>
    </xf>
    <xf numFmtId="171" fontId="3" fillId="0" borderId="12" xfId="36" applyFont="1" applyBorder="1" applyAlignment="1" quotePrefix="1">
      <alignment horizontal="center"/>
    </xf>
    <xf numFmtId="190" fontId="3" fillId="0" borderId="12" xfId="36" applyNumberFormat="1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2" fontId="3" fillId="0" borderId="15" xfId="36" applyNumberFormat="1" applyFont="1" applyFill="1" applyBorder="1" applyAlignment="1">
      <alignment/>
    </xf>
    <xf numFmtId="2" fontId="3" fillId="0" borderId="16" xfId="36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46" applyFont="1" applyFill="1" applyBorder="1" applyAlignment="1">
      <alignment vertical="center"/>
      <protection/>
    </xf>
    <xf numFmtId="0" fontId="3" fillId="0" borderId="14" xfId="46" applyFont="1" applyFill="1" applyBorder="1" applyAlignment="1">
      <alignment vertical="center"/>
      <protection/>
    </xf>
    <xf numFmtId="0" fontId="3" fillId="0" borderId="15" xfId="46" applyFont="1" applyFill="1" applyBorder="1" applyAlignment="1">
      <alignment vertical="center"/>
      <protection/>
    </xf>
    <xf numFmtId="0" fontId="17" fillId="0" borderId="12" xfId="0" applyFont="1" applyBorder="1" applyAlignment="1">
      <alignment horizontal="center" vertical="center" wrapText="1"/>
    </xf>
    <xf numFmtId="0" fontId="3" fillId="0" borderId="20" xfId="47" applyFont="1" applyFill="1" applyBorder="1" applyAlignment="1">
      <alignment horizontal="center" vertical="center"/>
      <protection/>
    </xf>
    <xf numFmtId="0" fontId="3" fillId="0" borderId="20" xfId="0" applyFont="1" applyBorder="1" applyAlignment="1">
      <alignment horizontal="left" vertical="center"/>
    </xf>
    <xf numFmtId="2" fontId="3" fillId="0" borderId="20" xfId="0" applyNumberFormat="1" applyFont="1" applyBorder="1" applyAlignment="1">
      <alignment/>
    </xf>
    <xf numFmtId="2" fontId="3" fillId="0" borderId="13" xfId="36" applyNumberFormat="1" applyFont="1" applyFill="1" applyBorder="1" applyAlignment="1">
      <alignment/>
    </xf>
    <xf numFmtId="2" fontId="3" fillId="32" borderId="14" xfId="0" applyNumberFormat="1" applyFont="1" applyFill="1" applyBorder="1" applyAlignment="1">
      <alignment/>
    </xf>
    <xf numFmtId="2" fontId="3" fillId="0" borderId="13" xfId="36" applyNumberFormat="1" applyFont="1" applyBorder="1" applyAlignment="1">
      <alignment/>
    </xf>
    <xf numFmtId="0" fontId="3" fillId="32" borderId="13" xfId="46" applyFont="1" applyFill="1" applyBorder="1" applyAlignment="1">
      <alignment vertical="center"/>
      <protection/>
    </xf>
    <xf numFmtId="2" fontId="3" fillId="32" borderId="13" xfId="33" applyNumberFormat="1" applyFont="1" applyFill="1" applyBorder="1" applyAlignment="1">
      <alignment/>
    </xf>
    <xf numFmtId="0" fontId="3" fillId="32" borderId="15" xfId="46" applyFont="1" applyFill="1" applyBorder="1" applyAlignment="1">
      <alignment vertical="center"/>
      <protection/>
    </xf>
    <xf numFmtId="2" fontId="3" fillId="32" borderId="15" xfId="33" applyNumberFormat="1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left"/>
    </xf>
    <xf numFmtId="0" fontId="3" fillId="32" borderId="13" xfId="46" applyFont="1" applyFill="1" applyBorder="1" applyAlignment="1" quotePrefix="1">
      <alignment vertical="center"/>
      <protection/>
    </xf>
    <xf numFmtId="0" fontId="3" fillId="32" borderId="14" xfId="46" applyFont="1" applyFill="1" applyBorder="1" applyAlignment="1" quotePrefix="1">
      <alignment vertical="center"/>
      <protection/>
    </xf>
    <xf numFmtId="0" fontId="3" fillId="32" borderId="14" xfId="46" applyFont="1" applyFill="1" applyBorder="1" applyAlignment="1">
      <alignment vertical="center"/>
      <protection/>
    </xf>
    <xf numFmtId="0" fontId="3" fillId="32" borderId="15" xfId="46" applyFont="1" applyFill="1" applyBorder="1" applyAlignment="1" quotePrefix="1">
      <alignment vertical="center"/>
      <protection/>
    </xf>
    <xf numFmtId="0" fontId="3" fillId="0" borderId="20" xfId="0" applyFont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/>
    </xf>
    <xf numFmtId="0" fontId="2" fillId="0" borderId="12" xfId="47" applyFont="1" applyFill="1" applyBorder="1" applyAlignment="1">
      <alignment horizontal="center"/>
      <protection/>
    </xf>
    <xf numFmtId="0" fontId="2" fillId="0" borderId="12" xfId="0" applyFont="1" applyBorder="1" applyAlignment="1">
      <alignment/>
    </xf>
    <xf numFmtId="0" fontId="2" fillId="0" borderId="12" xfId="47" applyFont="1" applyFill="1" applyBorder="1" applyAlignment="1">
      <alignment horizontal="left"/>
      <protection/>
    </xf>
    <xf numFmtId="0" fontId="3" fillId="32" borderId="13" xfId="46" applyFont="1" applyFill="1" applyBorder="1" applyAlignment="1">
      <alignment horizontal="left" vertical="center"/>
      <protection/>
    </xf>
    <xf numFmtId="0" fontId="3" fillId="32" borderId="20" xfId="46" applyFont="1" applyFill="1" applyBorder="1" applyAlignment="1">
      <alignment vertical="center"/>
      <protection/>
    </xf>
    <xf numFmtId="2" fontId="3" fillId="32" borderId="12" xfId="33" applyNumberFormat="1" applyFont="1" applyFill="1" applyBorder="1" applyAlignment="1">
      <alignment/>
    </xf>
    <xf numFmtId="0" fontId="3" fillId="0" borderId="16" xfId="46" applyFont="1" applyFill="1" applyBorder="1" applyAlignment="1">
      <alignment vertical="center"/>
      <protection/>
    </xf>
    <xf numFmtId="2" fontId="3" fillId="0" borderId="16" xfId="0" applyNumberFormat="1" applyFont="1" applyFill="1" applyBorder="1" applyAlignment="1">
      <alignment/>
    </xf>
    <xf numFmtId="196" fontId="2" fillId="0" borderId="12" xfId="0" applyNumberFormat="1" applyFont="1" applyBorder="1" applyAlignment="1" quotePrefix="1">
      <alignment horizontal="right"/>
    </xf>
    <xf numFmtId="196" fontId="2" fillId="0" borderId="12" xfId="0" applyNumberFormat="1" applyFont="1" applyBorder="1" applyAlignment="1">
      <alignment/>
    </xf>
    <xf numFmtId="196" fontId="2" fillId="0" borderId="12" xfId="0" applyNumberFormat="1" applyFont="1" applyBorder="1" applyAlignment="1" quotePrefix="1">
      <alignment/>
    </xf>
    <xf numFmtId="196" fontId="2" fillId="0" borderId="12" xfId="0" applyNumberFormat="1" applyFont="1" applyBorder="1" applyAlignment="1" quotePrefix="1">
      <alignment wrapText="1"/>
    </xf>
    <xf numFmtId="0" fontId="24" fillId="0" borderId="14" xfId="0" applyFont="1" applyBorder="1" applyAlignment="1">
      <alignment/>
    </xf>
    <xf numFmtId="1" fontId="2" fillId="0" borderId="12" xfId="0" applyNumberFormat="1" applyFont="1" applyBorder="1" applyAlignment="1" quotePrefix="1">
      <alignment/>
    </xf>
    <xf numFmtId="196" fontId="3" fillId="0" borderId="12" xfId="0" applyNumberFormat="1" applyFont="1" applyBorder="1" applyAlignment="1" quotePrefix="1">
      <alignment/>
    </xf>
    <xf numFmtId="0" fontId="3" fillId="0" borderId="12" xfId="0" applyFont="1" applyBorder="1" applyAlignment="1" quotePrefix="1">
      <alignment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 quotePrefix="1">
      <alignment/>
    </xf>
    <xf numFmtId="1" fontId="13" fillId="0" borderId="14" xfId="33" applyNumberFormat="1" applyFont="1" applyFill="1" applyBorder="1" applyAlignment="1">
      <alignment/>
    </xf>
    <xf numFmtId="1" fontId="13" fillId="0" borderId="14" xfId="33" applyNumberFormat="1" applyFont="1" applyBorder="1" applyAlignment="1">
      <alignment/>
    </xf>
    <xf numFmtId="1" fontId="65" fillId="0" borderId="14" xfId="33" applyNumberFormat="1" applyFont="1" applyBorder="1" applyAlignment="1">
      <alignment/>
    </xf>
    <xf numFmtId="1" fontId="13" fillId="33" borderId="20" xfId="33" applyNumberFormat="1" applyFont="1" applyFill="1" applyBorder="1" applyAlignment="1">
      <alignment/>
    </xf>
    <xf numFmtId="1" fontId="13" fillId="33" borderId="14" xfId="33" applyNumberFormat="1" applyFont="1" applyFill="1" applyBorder="1" applyAlignment="1">
      <alignment/>
    </xf>
    <xf numFmtId="0" fontId="13" fillId="0" borderId="12" xfId="0" applyFont="1" applyBorder="1" applyAlignment="1" quotePrefix="1">
      <alignment/>
    </xf>
    <xf numFmtId="0" fontId="3" fillId="33" borderId="14" xfId="0" applyFont="1" applyFill="1" applyBorder="1" applyAlignment="1">
      <alignment/>
    </xf>
    <xf numFmtId="0" fontId="13" fillId="0" borderId="10" xfId="0" applyFont="1" applyBorder="1" applyAlignment="1" quotePrefix="1">
      <alignment/>
    </xf>
    <xf numFmtId="49" fontId="3" fillId="0" borderId="14" xfId="33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32" borderId="14" xfId="33" applyNumberFormat="1" applyFont="1" applyFill="1" applyBorder="1" applyAlignment="1">
      <alignment/>
    </xf>
    <xf numFmtId="193" fontId="3" fillId="0" borderId="14" xfId="33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93" fontId="3" fillId="0" borderId="16" xfId="33" applyNumberFormat="1" applyFont="1" applyBorder="1" applyAlignment="1">
      <alignment/>
    </xf>
    <xf numFmtId="0" fontId="13" fillId="0" borderId="18" xfId="0" applyFont="1" applyBorder="1" applyAlignment="1" quotePrefix="1">
      <alignment/>
    </xf>
    <xf numFmtId="193" fontId="3" fillId="33" borderId="14" xfId="33" applyNumberFormat="1" applyFont="1" applyFill="1" applyBorder="1" applyAlignment="1">
      <alignment/>
    </xf>
    <xf numFmtId="193" fontId="3" fillId="0" borderId="14" xfId="33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196" fontId="3" fillId="0" borderId="12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96" fontId="2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" fontId="3" fillId="0" borderId="14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3" fillId="0" borderId="14" xfId="33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1" fontId="3" fillId="0" borderId="14" xfId="33" applyNumberFormat="1" applyFont="1" applyBorder="1" applyAlignment="1">
      <alignment/>
    </xf>
    <xf numFmtId="191" fontId="3" fillId="0" borderId="15" xfId="33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/>
    </xf>
    <xf numFmtId="0" fontId="67" fillId="0" borderId="13" xfId="0" applyFont="1" applyBorder="1" applyAlignment="1">
      <alignment horizontal="center" vertical="center" wrapText="1"/>
    </xf>
    <xf numFmtId="2" fontId="67" fillId="0" borderId="13" xfId="0" applyNumberFormat="1" applyFont="1" applyBorder="1" applyAlignment="1">
      <alignment/>
    </xf>
    <xf numFmtId="19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vertical="center"/>
    </xf>
    <xf numFmtId="1" fontId="67" fillId="0" borderId="13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/>
    </xf>
    <xf numFmtId="0" fontId="67" fillId="0" borderId="15" xfId="0" applyFont="1" applyBorder="1" applyAlignment="1">
      <alignment horizontal="center" vertical="center" wrapText="1"/>
    </xf>
    <xf numFmtId="2" fontId="67" fillId="0" borderId="15" xfId="0" applyNumberFormat="1" applyFont="1" applyBorder="1" applyAlignment="1">
      <alignment/>
    </xf>
    <xf numFmtId="190" fontId="67" fillId="0" borderId="15" xfId="0" applyNumberFormat="1" applyFont="1" applyBorder="1" applyAlignment="1">
      <alignment/>
    </xf>
    <xf numFmtId="0" fontId="67" fillId="0" borderId="15" xfId="0" applyFont="1" applyBorder="1" applyAlignment="1">
      <alignment vertical="center"/>
    </xf>
    <xf numFmtId="1" fontId="67" fillId="0" borderId="15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center"/>
    </xf>
    <xf numFmtId="0" fontId="67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center" vertical="center" wrapText="1"/>
    </xf>
    <xf numFmtId="2" fontId="67" fillId="0" borderId="15" xfId="33" applyNumberFormat="1" applyFont="1" applyFill="1" applyBorder="1" applyAlignment="1">
      <alignment/>
    </xf>
    <xf numFmtId="190" fontId="67" fillId="0" borderId="15" xfId="33" applyNumberFormat="1" applyFont="1" applyFill="1" applyBorder="1" applyAlignment="1">
      <alignment/>
    </xf>
    <xf numFmtId="0" fontId="67" fillId="0" borderId="14" xfId="0" applyFont="1" applyBorder="1" applyAlignment="1">
      <alignment vertical="center" wrapText="1"/>
    </xf>
    <xf numFmtId="0" fontId="67" fillId="0" borderId="14" xfId="45" applyFont="1" applyBorder="1" applyAlignment="1">
      <alignment horizontal="center" vertical="center" wrapText="1"/>
      <protection/>
    </xf>
    <xf numFmtId="0" fontId="67" fillId="0" borderId="14" xfId="0" applyFont="1" applyBorder="1" applyAlignment="1">
      <alignment horizontal="right" vertical="center" wrapText="1"/>
    </xf>
    <xf numFmtId="0" fontId="68" fillId="0" borderId="14" xfId="47" applyFont="1" applyFill="1" applyBorder="1" applyAlignment="1">
      <alignment horizontal="center"/>
      <protection/>
    </xf>
    <xf numFmtId="0" fontId="68" fillId="0" borderId="14" xfId="0" applyFont="1" applyBorder="1" applyAlignment="1">
      <alignment/>
    </xf>
    <xf numFmtId="0" fontId="67" fillId="32" borderId="20" xfId="0" applyFont="1" applyFill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2" fontId="67" fillId="0" borderId="20" xfId="33" applyNumberFormat="1" applyFont="1" applyBorder="1" applyAlignment="1">
      <alignment/>
    </xf>
    <xf numFmtId="190" fontId="67" fillId="0" borderId="20" xfId="33" applyNumberFormat="1" applyFont="1" applyBorder="1" applyAlignment="1">
      <alignment/>
    </xf>
    <xf numFmtId="0" fontId="67" fillId="0" borderId="20" xfId="0" applyFont="1" applyBorder="1" applyAlignment="1">
      <alignment vertical="center" wrapText="1"/>
    </xf>
    <xf numFmtId="0" fontId="67" fillId="0" borderId="20" xfId="0" applyFont="1" applyBorder="1" applyAlignment="1">
      <alignment horizontal="right" vertical="center" wrapText="1"/>
    </xf>
    <xf numFmtId="0" fontId="67" fillId="0" borderId="14" xfId="0" applyFont="1" applyFill="1" applyBorder="1" applyAlignment="1">
      <alignment horizontal="center"/>
    </xf>
    <xf numFmtId="0" fontId="67" fillId="0" borderId="15" xfId="0" applyFont="1" applyBorder="1" applyAlignment="1">
      <alignment/>
    </xf>
    <xf numFmtId="0" fontId="67" fillId="32" borderId="15" xfId="0" applyFont="1" applyFill="1" applyBorder="1" applyAlignment="1">
      <alignment horizontal="center" wrapText="1"/>
    </xf>
    <xf numFmtId="2" fontId="67" fillId="0" borderId="15" xfId="33" applyNumberFormat="1" applyFont="1" applyBorder="1" applyAlignment="1">
      <alignment/>
    </xf>
    <xf numFmtId="190" fontId="67" fillId="0" borderId="15" xfId="33" applyNumberFormat="1" applyFont="1" applyBorder="1" applyAlignment="1">
      <alignment/>
    </xf>
    <xf numFmtId="0" fontId="67" fillId="0" borderId="15" xfId="0" applyFont="1" applyBorder="1" applyAlignment="1">
      <alignment vertical="center" wrapText="1"/>
    </xf>
    <xf numFmtId="0" fontId="67" fillId="0" borderId="15" xfId="0" applyFont="1" applyBorder="1" applyAlignment="1">
      <alignment horizontal="right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/>
    </xf>
    <xf numFmtId="0" fontId="67" fillId="33" borderId="20" xfId="0" applyFont="1" applyFill="1" applyBorder="1" applyAlignment="1">
      <alignment horizontal="center" vertical="center" wrapText="1"/>
    </xf>
    <xf numFmtId="2" fontId="67" fillId="33" borderId="20" xfId="33" applyNumberFormat="1" applyFont="1" applyFill="1" applyBorder="1" applyAlignment="1">
      <alignment/>
    </xf>
    <xf numFmtId="190" fontId="67" fillId="32" borderId="20" xfId="33" applyNumberFormat="1" applyFont="1" applyFill="1" applyBorder="1" applyAlignment="1">
      <alignment/>
    </xf>
    <xf numFmtId="0" fontId="67" fillId="33" borderId="20" xfId="0" applyFont="1" applyFill="1" applyBorder="1" applyAlignment="1">
      <alignment vertical="center" wrapText="1"/>
    </xf>
    <xf numFmtId="0" fontId="67" fillId="32" borderId="20" xfId="0" applyFont="1" applyFill="1" applyBorder="1" applyAlignment="1">
      <alignment horizontal="right" vertical="center" wrapText="1"/>
    </xf>
    <xf numFmtId="0" fontId="67" fillId="0" borderId="14" xfId="0" applyFont="1" applyBorder="1" applyAlignment="1">
      <alignment horizontal="center" wrapText="1"/>
    </xf>
    <xf numFmtId="2" fontId="67" fillId="32" borderId="14" xfId="33" applyNumberFormat="1" applyFont="1" applyFill="1" applyBorder="1" applyAlignment="1">
      <alignment/>
    </xf>
    <xf numFmtId="190" fontId="67" fillId="32" borderId="14" xfId="33" applyNumberFormat="1" applyFont="1" applyFill="1" applyBorder="1" applyAlignment="1">
      <alignment/>
    </xf>
    <xf numFmtId="0" fontId="67" fillId="0" borderId="14" xfId="0" applyFont="1" applyBorder="1" applyAlignment="1">
      <alignment/>
    </xf>
    <xf numFmtId="0" fontId="67" fillId="0" borderId="14" xfId="0" applyFont="1" applyBorder="1" applyAlignment="1">
      <alignment horizontal="left"/>
    </xf>
    <xf numFmtId="0" fontId="67" fillId="32" borderId="13" xfId="0" applyFont="1" applyFill="1" applyBorder="1" applyAlignment="1">
      <alignment horizontal="center" wrapText="1"/>
    </xf>
    <xf numFmtId="2" fontId="67" fillId="33" borderId="13" xfId="33" applyNumberFormat="1" applyFont="1" applyFill="1" applyBorder="1" applyAlignment="1">
      <alignment/>
    </xf>
    <xf numFmtId="190" fontId="67" fillId="32" borderId="13" xfId="33" applyNumberFormat="1" applyFont="1" applyFill="1" applyBorder="1" applyAlignment="1">
      <alignment/>
    </xf>
    <xf numFmtId="0" fontId="67" fillId="33" borderId="13" xfId="0" applyFont="1" applyFill="1" applyBorder="1" applyAlignment="1">
      <alignment horizontal="center" vertical="center" wrapText="1"/>
    </xf>
    <xf numFmtId="0" fontId="67" fillId="32" borderId="13" xfId="0" applyFont="1" applyFill="1" applyBorder="1" applyAlignment="1">
      <alignment horizontal="right" vertical="center" wrapText="1"/>
    </xf>
    <xf numFmtId="0" fontId="67" fillId="32" borderId="14" xfId="0" applyFont="1" applyFill="1" applyBorder="1" applyAlignment="1">
      <alignment horizontal="center" wrapText="1"/>
    </xf>
    <xf numFmtId="2" fontId="67" fillId="33" borderId="14" xfId="33" applyNumberFormat="1" applyFont="1" applyFill="1" applyBorder="1" applyAlignment="1">
      <alignment/>
    </xf>
    <xf numFmtId="0" fontId="67" fillId="32" borderId="14" xfId="0" applyFont="1" applyFill="1" applyBorder="1" applyAlignment="1">
      <alignment horizontal="right" vertical="center" wrapText="1"/>
    </xf>
    <xf numFmtId="0" fontId="67" fillId="0" borderId="15" xfId="0" applyFont="1" applyBorder="1" applyAlignment="1">
      <alignment horizontal="center" wrapText="1"/>
    </xf>
    <xf numFmtId="0" fontId="67" fillId="0" borderId="15" xfId="47" applyFont="1" applyFill="1" applyBorder="1" applyAlignment="1">
      <alignment horizontal="center"/>
      <protection/>
    </xf>
    <xf numFmtId="0" fontId="67" fillId="0" borderId="13" xfId="0" applyFont="1" applyBorder="1" applyAlignment="1">
      <alignment horizontal="center" wrapText="1"/>
    </xf>
    <xf numFmtId="0" fontId="67" fillId="0" borderId="14" xfId="0" applyFont="1" applyBorder="1" applyAlignment="1">
      <alignment horizontal="center"/>
    </xf>
    <xf numFmtId="0" fontId="67" fillId="0" borderId="14" xfId="0" applyFont="1" applyBorder="1" applyAlignment="1">
      <alignment/>
    </xf>
    <xf numFmtId="2" fontId="67" fillId="0" borderId="14" xfId="33" applyNumberFormat="1" applyFont="1" applyBorder="1" applyAlignment="1">
      <alignment/>
    </xf>
    <xf numFmtId="190" fontId="67" fillId="0" borderId="14" xfId="33" applyNumberFormat="1" applyFont="1" applyBorder="1" applyAlignment="1">
      <alignment/>
    </xf>
    <xf numFmtId="1" fontId="67" fillId="0" borderId="14" xfId="33" applyNumberFormat="1" applyFont="1" applyBorder="1" applyAlignment="1">
      <alignment/>
    </xf>
    <xf numFmtId="0" fontId="67" fillId="0" borderId="14" xfId="0" applyFont="1" applyFill="1" applyBorder="1" applyAlignment="1">
      <alignment horizontal="right"/>
    </xf>
    <xf numFmtId="0" fontId="67" fillId="0" borderId="14" xfId="47" applyFont="1" applyFill="1" applyBorder="1" applyAlignment="1">
      <alignment horizontal="center"/>
      <protection/>
    </xf>
    <xf numFmtId="1" fontId="67" fillId="0" borderId="14" xfId="33" applyNumberFormat="1" applyFont="1" applyBorder="1" applyAlignment="1">
      <alignment horizontal="center"/>
    </xf>
    <xf numFmtId="1" fontId="67" fillId="0" borderId="14" xfId="33" applyNumberFormat="1" applyFont="1" applyBorder="1" applyAlignment="1">
      <alignment horizontal="right"/>
    </xf>
    <xf numFmtId="0" fontId="67" fillId="0" borderId="20" xfId="0" applyFont="1" applyBorder="1" applyAlignment="1">
      <alignment horizontal="center" wrapText="1"/>
    </xf>
    <xf numFmtId="1" fontId="69" fillId="0" borderId="20" xfId="33" applyNumberFormat="1" applyFont="1" applyBorder="1" applyAlignment="1">
      <alignment/>
    </xf>
    <xf numFmtId="2" fontId="68" fillId="0" borderId="20" xfId="33" applyNumberFormat="1" applyFont="1" applyBorder="1" applyAlignment="1">
      <alignment/>
    </xf>
    <xf numFmtId="190" fontId="68" fillId="0" borderId="20" xfId="33" applyNumberFormat="1" applyFont="1" applyBorder="1" applyAlignment="1">
      <alignment/>
    </xf>
    <xf numFmtId="1" fontId="69" fillId="33" borderId="20" xfId="33" applyNumberFormat="1" applyFont="1" applyFill="1" applyBorder="1" applyAlignment="1">
      <alignment/>
    </xf>
    <xf numFmtId="1" fontId="69" fillId="33" borderId="20" xfId="33" applyNumberFormat="1" applyFont="1" applyFill="1" applyBorder="1" applyAlignment="1">
      <alignment horizontal="center"/>
    </xf>
    <xf numFmtId="0" fontId="67" fillId="0" borderId="20" xfId="0" applyFont="1" applyBorder="1" applyAlignment="1">
      <alignment horizontal="right"/>
    </xf>
    <xf numFmtId="192" fontId="67" fillId="32" borderId="14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/>
    </xf>
    <xf numFmtId="0" fontId="67" fillId="33" borderId="14" xfId="0" applyFont="1" applyFill="1" applyBorder="1" applyAlignment="1">
      <alignment vertical="center" wrapText="1"/>
    </xf>
    <xf numFmtId="0" fontId="67" fillId="0" borderId="15" xfId="0" applyFont="1" applyBorder="1" applyAlignment="1">
      <alignment horizontal="right"/>
    </xf>
    <xf numFmtId="196" fontId="68" fillId="0" borderId="12" xfId="0" applyNumberFormat="1" applyFont="1" applyBorder="1" applyAlignment="1">
      <alignment/>
    </xf>
    <xf numFmtId="196" fontId="68" fillId="0" borderId="12" xfId="0" applyNumberFormat="1" applyFont="1" applyBorder="1" applyAlignment="1" quotePrefix="1">
      <alignment/>
    </xf>
    <xf numFmtId="196" fontId="68" fillId="0" borderId="12" xfId="0" applyNumberFormat="1" applyFont="1" applyBorder="1" applyAlignment="1" quotePrefix="1">
      <alignment wrapText="1"/>
    </xf>
    <xf numFmtId="2" fontId="68" fillId="0" borderId="12" xfId="0" applyNumberFormat="1" applyFont="1" applyBorder="1" applyAlignment="1" quotePrefix="1">
      <alignment/>
    </xf>
    <xf numFmtId="190" fontId="68" fillId="0" borderId="12" xfId="0" applyNumberFormat="1" applyFont="1" applyBorder="1" applyAlignment="1" quotePrefix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 quotePrefix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 quotePrefix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" fontId="3" fillId="0" borderId="15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196" fontId="2" fillId="0" borderId="17" xfId="0" applyNumberFormat="1" applyFont="1" applyBorder="1" applyAlignment="1">
      <alignment horizontal="left" vertical="center" wrapText="1"/>
    </xf>
    <xf numFmtId="196" fontId="2" fillId="0" borderId="11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 quotePrefix="1">
      <alignment horizontal="left"/>
    </xf>
    <xf numFmtId="0" fontId="68" fillId="0" borderId="18" xfId="0" applyFont="1" applyBorder="1" applyAlignment="1">
      <alignment horizontal="left"/>
    </xf>
    <xf numFmtId="0" fontId="68" fillId="0" borderId="18" xfId="0" applyFont="1" applyBorder="1" applyAlignment="1" quotePrefix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Comma 2" xfId="33"/>
    <cellStyle name="Comma_Sheet1" xfId="34"/>
    <cellStyle name="Comma [0]" xfId="35"/>
    <cellStyle name="Comma" xfId="36"/>
    <cellStyle name="Đầu đề 1" xfId="37"/>
    <cellStyle name="Đầu đề 2" xfId="38"/>
    <cellStyle name="Đầu đề 3" xfId="39"/>
    <cellStyle name="Đầu đề 4" xfId="40"/>
    <cellStyle name="Đầu ra" xfId="41"/>
    <cellStyle name="Đầu vào" xfId="42"/>
    <cellStyle name="Ghi chú" xfId="43"/>
    <cellStyle name="Kiểm tra Ô" xfId="44"/>
    <cellStyle name="Normal_Cong dau kenh theo xa" xfId="45"/>
    <cellStyle name="Normal_KENH" xfId="46"/>
    <cellStyle name="Normal_Sheet1" xfId="47"/>
    <cellStyle name="Ô được Nối kết" xfId="48"/>
    <cellStyle name="Percent" xfId="49"/>
    <cellStyle name="Sắc màu1" xfId="50"/>
    <cellStyle name="Sắc màu2" xfId="51"/>
    <cellStyle name="Sắc màu3" xfId="52"/>
    <cellStyle name="Sắc màu4" xfId="53"/>
    <cellStyle name="Sắc màu5" xfId="54"/>
    <cellStyle name="Sắc màu6" xfId="55"/>
    <cellStyle name="Hyperlink" xfId="56"/>
    <cellStyle name="Followed Hyperlink" xfId="57"/>
    <cellStyle name="Currency" xfId="58"/>
    <cellStyle name="Currency [0]" xfId="59"/>
    <cellStyle name="Tiêu đề" xfId="60"/>
    <cellStyle name="Tính toán" xfId="61"/>
    <cellStyle name="Tổng" xfId="62"/>
    <cellStyle name="Tốt" xfId="63"/>
    <cellStyle name="Trung lập" xfId="64"/>
    <cellStyle name="Văn bản Cảnh báo" xfId="65"/>
    <cellStyle name="Văn bản Giải thích" xfId="66"/>
    <cellStyle name="Xấu" xfId="67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1028</xdr:row>
      <xdr:rowOff>0</xdr:rowOff>
    </xdr:from>
    <xdr:ext cx="66675" cy="219075"/>
    <xdr:sp>
      <xdr:nvSpPr>
        <xdr:cNvPr id="1" name="Text Box 1226"/>
        <xdr:cNvSpPr txBox="1">
          <a:spLocks noChangeArrowheads="1"/>
        </xdr:cNvSpPr>
      </xdr:nvSpPr>
      <xdr:spPr>
        <a:xfrm>
          <a:off x="0" y="20569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66675" cy="219075"/>
    <xdr:sp>
      <xdr:nvSpPr>
        <xdr:cNvPr id="2" name="Text Box 1227"/>
        <xdr:cNvSpPr txBox="1">
          <a:spLocks noChangeArrowheads="1"/>
        </xdr:cNvSpPr>
      </xdr:nvSpPr>
      <xdr:spPr>
        <a:xfrm>
          <a:off x="0" y="20569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3</xdr:col>
      <xdr:colOff>0</xdr:colOff>
      <xdr:row>1043</xdr:row>
      <xdr:rowOff>0</xdr:rowOff>
    </xdr:from>
    <xdr:ext cx="333375" cy="28575"/>
    <xdr:sp fLocksText="0">
      <xdr:nvSpPr>
        <xdr:cNvPr id="3" name="Text Box 1228"/>
        <xdr:cNvSpPr txBox="1">
          <a:spLocks noChangeArrowheads="1"/>
        </xdr:cNvSpPr>
      </xdr:nvSpPr>
      <xdr:spPr>
        <a:xfrm>
          <a:off x="3114675" y="208692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0</xdr:colOff>
      <xdr:row>1043</xdr:row>
      <xdr:rowOff>0</xdr:rowOff>
    </xdr:from>
    <xdr:ext cx="333375" cy="28575"/>
    <xdr:sp fLocksText="0">
      <xdr:nvSpPr>
        <xdr:cNvPr id="4" name="Text Box 1229"/>
        <xdr:cNvSpPr txBox="1">
          <a:spLocks noChangeArrowheads="1"/>
        </xdr:cNvSpPr>
      </xdr:nvSpPr>
      <xdr:spPr>
        <a:xfrm>
          <a:off x="3114675" y="208692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0</xdr:colOff>
      <xdr:row>1043</xdr:row>
      <xdr:rowOff>0</xdr:rowOff>
    </xdr:from>
    <xdr:ext cx="333375" cy="28575"/>
    <xdr:sp fLocksText="0">
      <xdr:nvSpPr>
        <xdr:cNvPr id="5" name="Text Box 1231"/>
        <xdr:cNvSpPr txBox="1">
          <a:spLocks noChangeArrowheads="1"/>
        </xdr:cNvSpPr>
      </xdr:nvSpPr>
      <xdr:spPr>
        <a:xfrm>
          <a:off x="3114675" y="208692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3</xdr:col>
      <xdr:colOff>676275</xdr:colOff>
      <xdr:row>1043</xdr:row>
      <xdr:rowOff>0</xdr:rowOff>
    </xdr:from>
    <xdr:ext cx="723900" cy="28575"/>
    <xdr:sp fLocksText="0">
      <xdr:nvSpPr>
        <xdr:cNvPr id="6" name="Text Box 1232"/>
        <xdr:cNvSpPr txBox="1">
          <a:spLocks noChangeArrowheads="1"/>
        </xdr:cNvSpPr>
      </xdr:nvSpPr>
      <xdr:spPr>
        <a:xfrm>
          <a:off x="3790950" y="208692750"/>
          <a:ext cx="723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676275</xdr:colOff>
      <xdr:row>1043</xdr:row>
      <xdr:rowOff>0</xdr:rowOff>
    </xdr:from>
    <xdr:ext cx="666750" cy="28575"/>
    <xdr:sp fLocksText="0">
      <xdr:nvSpPr>
        <xdr:cNvPr id="7" name="Text Box 1233"/>
        <xdr:cNvSpPr txBox="1">
          <a:spLocks noChangeArrowheads="1"/>
        </xdr:cNvSpPr>
      </xdr:nvSpPr>
      <xdr:spPr>
        <a:xfrm>
          <a:off x="6010275" y="208692750"/>
          <a:ext cx="666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66675" cy="219075"/>
    <xdr:sp>
      <xdr:nvSpPr>
        <xdr:cNvPr id="8" name="Text Box 1235"/>
        <xdr:cNvSpPr txBox="1">
          <a:spLocks noChangeArrowheads="1"/>
        </xdr:cNvSpPr>
      </xdr:nvSpPr>
      <xdr:spPr>
        <a:xfrm>
          <a:off x="0" y="202091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66675" cy="219075"/>
    <xdr:sp>
      <xdr:nvSpPr>
        <xdr:cNvPr id="9" name="Text Box 1236"/>
        <xdr:cNvSpPr txBox="1">
          <a:spLocks noChangeArrowheads="1"/>
        </xdr:cNvSpPr>
      </xdr:nvSpPr>
      <xdr:spPr>
        <a:xfrm>
          <a:off x="0" y="202091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66675" cy="219075"/>
    <xdr:sp>
      <xdr:nvSpPr>
        <xdr:cNvPr id="10" name="Text Box 1237"/>
        <xdr:cNvSpPr txBox="1">
          <a:spLocks noChangeArrowheads="1"/>
        </xdr:cNvSpPr>
      </xdr:nvSpPr>
      <xdr:spPr>
        <a:xfrm>
          <a:off x="0" y="202091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66675" cy="219075"/>
    <xdr:sp>
      <xdr:nvSpPr>
        <xdr:cNvPr id="11" name="Text Box 1238"/>
        <xdr:cNvSpPr txBox="1">
          <a:spLocks noChangeArrowheads="1"/>
        </xdr:cNvSpPr>
      </xdr:nvSpPr>
      <xdr:spPr>
        <a:xfrm>
          <a:off x="0" y="202091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8</xdr:col>
      <xdr:colOff>638175</xdr:colOff>
      <xdr:row>1091</xdr:row>
      <xdr:rowOff>0</xdr:rowOff>
    </xdr:from>
    <xdr:ext cx="40005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8505825" y="218265375"/>
          <a:ext cx="400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9</xdr:col>
      <xdr:colOff>676275</xdr:colOff>
      <xdr:row>1091</xdr:row>
      <xdr:rowOff>0</xdr:rowOff>
    </xdr:from>
    <xdr:ext cx="466725" cy="28575"/>
    <xdr:sp fLocksText="0">
      <xdr:nvSpPr>
        <xdr:cNvPr id="13" name="Text Box 2"/>
        <xdr:cNvSpPr txBox="1">
          <a:spLocks noChangeArrowheads="1"/>
        </xdr:cNvSpPr>
      </xdr:nvSpPr>
      <xdr:spPr>
        <a:xfrm>
          <a:off x="9182100" y="218265375"/>
          <a:ext cx="466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4" name="Text Box 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5" name="Text Box 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6" name="Text Box 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7" name="Text Box 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8" name="Text Box 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9" name="Text Box 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0" name="Text Box 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1" name="Text Box 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2" name="Text Box 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3" name="Text Box 1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4" name="Text Box 1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5" name="Text Box 1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6" name="Text Box 1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7" name="Text Box 1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8" name="Text Box 1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29" name="Text Box 1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0" name="Text Box 1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1" name="Text Box 1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2" name="Text Box 1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3" name="Text Box 2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4" name="Text Box 2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5" name="Text Box 2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6" name="Text Box 2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7" name="Text Box 2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8" name="Text Box 2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39" name="Text Box 2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0" name="Text Box 2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1" name="Text Box 2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2" name="Text Box 2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3" name="Text Box 3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4" name="Text Box 3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5" name="Text Box 3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6" name="Text Box 3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7" name="Text Box 3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8" name="Text Box 3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49" name="Text Box 3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0" name="Text Box 3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1" name="Text Box 3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2" name="Text Box 3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3" name="Text Box 4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4" name="Text Box 4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5" name="Text Box 4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6" name="Text Box 4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7" name="Text Box 4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8" name="Text Box 4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59" name="Text Box 4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0" name="Text Box 4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1" name="Text Box 4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2" name="Text Box 4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3" name="Text Box 5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4" name="Text Box 5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5" name="Text Box 5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6" name="Text Box 5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7" name="Text Box 5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8" name="Text Box 5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69" name="Text Box 5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0" name="Text Box 5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1" name="Text Box 5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2" name="Text Box 5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3" name="Text Box 6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4" name="Text Box 6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5" name="Text Box 6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6" name="Text Box 6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7" name="Text Box 6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8" name="Text Box 6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79" name="Text Box 6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0" name="Text Box 6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1" name="Text Box 6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2" name="Text Box 6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3" name="Text Box 7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4" name="Text Box 7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5" name="Text Box 7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6" name="Text Box 7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7" name="Text Box 7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8" name="Text Box 7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89" name="Text Box 7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0" name="Text Box 7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1" name="Text Box 7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2" name="Text Box 7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3" name="Text Box 8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4" name="Text Box 8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5" name="Text Box 8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6" name="Text Box 8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7" name="Text Box 8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8" name="Text Box 10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99" name="Text Box 10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0" name="Text Box 10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1" name="Text Box 10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2" name="Text Box 10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3" name="Text Box 10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4" name="Text Box 10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5" name="Text Box 10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6" name="Text Box 10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7" name="Text Box 10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8" name="Text Box 11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09" name="Text Box 11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0" name="Text Box 11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1" name="Text Box 11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2" name="Text Box 11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3" name="Text Box 11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4" name="Text Box 11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5" name="Text Box 117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6" name="Text Box 118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7" name="Text Box 119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8" name="Text Box 120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19" name="Text Box 121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20" name="Text Box 122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21" name="Text Box 123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22" name="Text Box 124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23" name="Text Box 125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7</xdr:col>
      <xdr:colOff>676275</xdr:colOff>
      <xdr:row>1243</xdr:row>
      <xdr:rowOff>0</xdr:rowOff>
    </xdr:from>
    <xdr:ext cx="476250" cy="19050"/>
    <xdr:sp fLocksText="0">
      <xdr:nvSpPr>
        <xdr:cNvPr id="124" name="Text Box 126"/>
        <xdr:cNvSpPr txBox="1">
          <a:spLocks noChangeArrowheads="1"/>
        </xdr:cNvSpPr>
      </xdr:nvSpPr>
      <xdr:spPr>
        <a:xfrm>
          <a:off x="7743825" y="248583450"/>
          <a:ext cx="476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twoCellAnchor>
    <xdr:from>
      <xdr:col>4</xdr:col>
      <xdr:colOff>352425</xdr:colOff>
      <xdr:row>1078</xdr:row>
      <xdr:rowOff>0</xdr:rowOff>
    </xdr:from>
    <xdr:to>
      <xdr:col>6</xdr:col>
      <xdr:colOff>0</xdr:colOff>
      <xdr:row>1078</xdr:row>
      <xdr:rowOff>0</xdr:rowOff>
    </xdr:to>
    <xdr:sp fLocksText="0">
      <xdr:nvSpPr>
        <xdr:cNvPr id="125" name="Text Box 1"/>
        <xdr:cNvSpPr txBox="1">
          <a:spLocks noChangeArrowheads="1"/>
        </xdr:cNvSpPr>
      </xdr:nvSpPr>
      <xdr:spPr>
        <a:xfrm>
          <a:off x="4333875" y="2156936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4</xdr:col>
      <xdr:colOff>352425</xdr:colOff>
      <xdr:row>1078</xdr:row>
      <xdr:rowOff>0</xdr:rowOff>
    </xdr:from>
    <xdr:to>
      <xdr:col>6</xdr:col>
      <xdr:colOff>0</xdr:colOff>
      <xdr:row>1078</xdr:row>
      <xdr:rowOff>0</xdr:rowOff>
    </xdr:to>
    <xdr:sp fLocksText="0">
      <xdr:nvSpPr>
        <xdr:cNvPr id="126" name="Text Box 2"/>
        <xdr:cNvSpPr txBox="1">
          <a:spLocks noChangeArrowheads="1"/>
        </xdr:cNvSpPr>
      </xdr:nvSpPr>
      <xdr:spPr>
        <a:xfrm>
          <a:off x="4333875" y="2156936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oneCellAnchor>
    <xdr:from>
      <xdr:col>3</xdr:col>
      <xdr:colOff>676275</xdr:colOff>
      <xdr:row>1091</xdr:row>
      <xdr:rowOff>0</xdr:rowOff>
    </xdr:from>
    <xdr:ext cx="466725" cy="28575"/>
    <xdr:sp fLocksText="0">
      <xdr:nvSpPr>
        <xdr:cNvPr id="127" name="Text Box 2"/>
        <xdr:cNvSpPr txBox="1">
          <a:spLocks noChangeArrowheads="1"/>
        </xdr:cNvSpPr>
      </xdr:nvSpPr>
      <xdr:spPr>
        <a:xfrm>
          <a:off x="3790950" y="218265375"/>
          <a:ext cx="466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5"/>
  <sheetViews>
    <sheetView tabSelected="1" zoomScale="90" zoomScaleNormal="90" zoomScalePageLayoutView="0" workbookViewId="0" topLeftCell="A1">
      <selection activeCell="A3" sqref="A3:L3"/>
    </sheetView>
  </sheetViews>
  <sheetFormatPr defaultColWidth="9" defaultRowHeight="15"/>
  <cols>
    <col min="1" max="1" width="4.09765625" style="5" customWidth="1"/>
    <col min="2" max="2" width="28.59765625" style="5" customWidth="1"/>
    <col min="3" max="3" width="29.3984375" style="9" hidden="1" customWidth="1"/>
    <col min="4" max="4" width="9.09765625" style="5" customWidth="1"/>
    <col min="5" max="5" width="7.19921875" style="5" customWidth="1"/>
    <col min="6" max="6" width="7" style="5" customWidth="1"/>
    <col min="7" max="7" width="18.19921875" style="9" customWidth="1"/>
    <col min="8" max="8" width="8.3984375" style="9" customWidth="1"/>
    <col min="9" max="9" width="6.69921875" style="289" customWidth="1"/>
    <col min="10" max="10" width="7.5" style="289" customWidth="1"/>
    <col min="11" max="11" width="7" style="5" customWidth="1"/>
    <col min="12" max="12" width="2.5" style="5" hidden="1" customWidth="1"/>
    <col min="13" max="14" width="9" style="5" customWidth="1"/>
    <col min="15" max="15" width="11.59765625" style="5" customWidth="1"/>
    <col min="16" max="16384" width="9" style="5" customWidth="1"/>
  </cols>
  <sheetData>
    <row r="1" spans="1:12" s="6" customFormat="1" ht="18" customHeight="1">
      <c r="A1" s="790" t="s">
        <v>4050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</row>
    <row r="2" spans="1:12" s="6" customFormat="1" ht="18" customHeight="1">
      <c r="A2" s="790" t="s">
        <v>4051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</row>
    <row r="3" spans="1:12" s="6" customFormat="1" ht="18" customHeight="1">
      <c r="A3" s="791" t="s">
        <v>4208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</row>
    <row r="4" spans="1:12" s="6" customFormat="1" ht="9.75" customHeight="1">
      <c r="A4" s="7"/>
      <c r="B4" s="7"/>
      <c r="C4" s="7"/>
      <c r="D4" s="7"/>
      <c r="E4" s="7"/>
      <c r="F4" s="7"/>
      <c r="G4" s="7"/>
      <c r="H4" s="7"/>
      <c r="I4" s="289"/>
      <c r="J4" s="289"/>
      <c r="K4" s="7"/>
      <c r="L4" s="7"/>
    </row>
    <row r="5" spans="1:12" s="8" customFormat="1" ht="15.75" customHeight="1">
      <c r="A5" s="780" t="s">
        <v>0</v>
      </c>
      <c r="B5" s="780" t="s">
        <v>4045</v>
      </c>
      <c r="C5" s="780" t="s">
        <v>4049</v>
      </c>
      <c r="D5" s="780" t="s">
        <v>4048</v>
      </c>
      <c r="E5" s="780" t="s">
        <v>4088</v>
      </c>
      <c r="F5" s="780" t="s">
        <v>4047</v>
      </c>
      <c r="G5" s="783" t="s">
        <v>4046</v>
      </c>
      <c r="H5" s="784"/>
      <c r="I5" s="784"/>
      <c r="J5" s="785"/>
      <c r="K5" s="780" t="s">
        <v>3939</v>
      </c>
      <c r="L5" s="375"/>
    </row>
    <row r="6" spans="1:12" s="8" customFormat="1" ht="15.75" customHeight="1">
      <c r="A6" s="781"/>
      <c r="B6" s="781"/>
      <c r="C6" s="781"/>
      <c r="D6" s="781"/>
      <c r="E6" s="781"/>
      <c r="F6" s="781"/>
      <c r="G6" s="780" t="s">
        <v>605</v>
      </c>
      <c r="H6" s="780" t="s">
        <v>373</v>
      </c>
      <c r="I6" s="783" t="s">
        <v>374</v>
      </c>
      <c r="J6" s="785"/>
      <c r="K6" s="781"/>
      <c r="L6" s="792" t="s">
        <v>606</v>
      </c>
    </row>
    <row r="7" spans="1:12" s="8" customFormat="1" ht="15.75" customHeight="1">
      <c r="A7" s="782"/>
      <c r="B7" s="782"/>
      <c r="C7" s="782"/>
      <c r="D7" s="782"/>
      <c r="E7" s="782"/>
      <c r="F7" s="782"/>
      <c r="G7" s="782"/>
      <c r="H7" s="782"/>
      <c r="I7" s="10" t="s">
        <v>119</v>
      </c>
      <c r="J7" s="10" t="s">
        <v>120</v>
      </c>
      <c r="K7" s="782"/>
      <c r="L7" s="793"/>
    </row>
    <row r="8" spans="1:12" s="1" customFormat="1" ht="15">
      <c r="A8" s="382" t="s">
        <v>614</v>
      </c>
      <c r="B8" s="383"/>
      <c r="C8" s="383"/>
      <c r="D8" s="383"/>
      <c r="E8" s="383"/>
      <c r="F8" s="383"/>
      <c r="G8" s="595"/>
      <c r="H8" s="383"/>
      <c r="I8" s="593"/>
      <c r="J8" s="593"/>
      <c r="K8" s="383"/>
      <c r="L8" s="11"/>
    </row>
    <row r="9" spans="1:12" s="13" customFormat="1" ht="15.75" customHeight="1">
      <c r="A9" s="382" t="s">
        <v>4052</v>
      </c>
      <c r="B9" s="383"/>
      <c r="C9" s="384"/>
      <c r="D9" s="384"/>
      <c r="E9" s="554"/>
      <c r="F9" s="555"/>
      <c r="G9" s="599"/>
      <c r="H9" s="384"/>
      <c r="I9" s="290"/>
      <c r="J9" s="290"/>
      <c r="K9" s="384"/>
      <c r="L9" s="12"/>
    </row>
    <row r="10" spans="1:12" s="17" customFormat="1" ht="15.75" customHeight="1">
      <c r="A10" s="385"/>
      <c r="B10" s="386" t="s">
        <v>4053</v>
      </c>
      <c r="C10" s="387"/>
      <c r="D10" s="556"/>
      <c r="E10" s="35"/>
      <c r="F10" s="36"/>
      <c r="G10" s="386"/>
      <c r="H10" s="16"/>
      <c r="I10" s="291"/>
      <c r="J10" s="291"/>
      <c r="K10" s="16"/>
      <c r="L10" s="15"/>
    </row>
    <row r="11" spans="1:12" s="17" customFormat="1" ht="15.75" customHeight="1">
      <c r="A11" s="275">
        <v>1</v>
      </c>
      <c r="B11" s="254" t="s">
        <v>1049</v>
      </c>
      <c r="C11" s="70" t="s">
        <v>4054</v>
      </c>
      <c r="D11" s="24" t="s">
        <v>376</v>
      </c>
      <c r="E11" s="426">
        <v>180</v>
      </c>
      <c r="F11" s="481">
        <v>2</v>
      </c>
      <c r="G11" s="254" t="s">
        <v>3625</v>
      </c>
      <c r="H11" s="254"/>
      <c r="I11" s="254">
        <v>507677</v>
      </c>
      <c r="J11" s="254">
        <v>1246128</v>
      </c>
      <c r="K11" s="254"/>
      <c r="L11" s="18"/>
    </row>
    <row r="12" spans="1:12" s="17" customFormat="1" ht="15.75" customHeight="1">
      <c r="A12" s="388" t="s">
        <v>4055</v>
      </c>
      <c r="B12" s="388"/>
      <c r="C12" s="62"/>
      <c r="D12" s="20"/>
      <c r="E12" s="427"/>
      <c r="F12" s="482"/>
      <c r="G12" s="64"/>
      <c r="H12" s="20"/>
      <c r="I12" s="63"/>
      <c r="J12" s="63"/>
      <c r="K12" s="20"/>
      <c r="L12" s="21"/>
    </row>
    <row r="13" spans="1:12" s="13" customFormat="1" ht="15.75" customHeight="1">
      <c r="A13" s="385"/>
      <c r="B13" s="386" t="s">
        <v>4056</v>
      </c>
      <c r="C13" s="353"/>
      <c r="D13" s="240"/>
      <c r="E13" s="428"/>
      <c r="F13" s="483"/>
      <c r="G13" s="244"/>
      <c r="H13" s="23"/>
      <c r="I13" s="292"/>
      <c r="J13" s="292"/>
      <c r="K13" s="240"/>
      <c r="L13" s="22"/>
    </row>
    <row r="14" spans="1:12" s="13" customFormat="1" ht="15.75" customHeight="1">
      <c r="A14" s="25">
        <v>1</v>
      </c>
      <c r="B14" s="43" t="s">
        <v>4057</v>
      </c>
      <c r="C14" s="357" t="s">
        <v>4058</v>
      </c>
      <c r="D14" s="24" t="s">
        <v>376</v>
      </c>
      <c r="E14" s="429">
        <v>11</v>
      </c>
      <c r="F14" s="484">
        <v>1.29</v>
      </c>
      <c r="G14" s="43" t="s">
        <v>121</v>
      </c>
      <c r="H14" s="25"/>
      <c r="I14" s="293">
        <v>517648</v>
      </c>
      <c r="J14" s="294">
        <v>1267193</v>
      </c>
      <c r="K14" s="25"/>
      <c r="L14" s="26"/>
    </row>
    <row r="15" spans="1:12" s="13" customFormat="1" ht="15.75" customHeight="1">
      <c r="A15" s="25">
        <v>2</v>
      </c>
      <c r="B15" s="43" t="s">
        <v>4059</v>
      </c>
      <c r="C15" s="357" t="s">
        <v>4058</v>
      </c>
      <c r="D15" s="24" t="s">
        <v>376</v>
      </c>
      <c r="E15" s="429">
        <v>28</v>
      </c>
      <c r="F15" s="484">
        <v>0.58</v>
      </c>
      <c r="G15" s="43" t="s">
        <v>4066</v>
      </c>
      <c r="H15" s="25"/>
      <c r="I15" s="293">
        <v>517004</v>
      </c>
      <c r="J15" s="294">
        <v>1262205</v>
      </c>
      <c r="K15" s="25"/>
      <c r="L15" s="26"/>
    </row>
    <row r="16" spans="1:12" s="13" customFormat="1" ht="15.75" customHeight="1">
      <c r="A16" s="25">
        <v>3</v>
      </c>
      <c r="B16" s="43" t="s">
        <v>4060</v>
      </c>
      <c r="C16" s="357" t="s">
        <v>4058</v>
      </c>
      <c r="D16" s="24" t="s">
        <v>376</v>
      </c>
      <c r="E16" s="429">
        <v>18.57</v>
      </c>
      <c r="F16" s="484">
        <v>1.85</v>
      </c>
      <c r="G16" s="43" t="s">
        <v>4067</v>
      </c>
      <c r="H16" s="25"/>
      <c r="I16" s="293">
        <v>512448</v>
      </c>
      <c r="J16" s="294">
        <v>1258628</v>
      </c>
      <c r="K16" s="25"/>
      <c r="L16" s="26"/>
    </row>
    <row r="17" spans="1:12" s="27" customFormat="1" ht="15.75" customHeight="1">
      <c r="A17" s="25">
        <v>4</v>
      </c>
      <c r="B17" s="43" t="s">
        <v>4061</v>
      </c>
      <c r="C17" s="357" t="s">
        <v>4058</v>
      </c>
      <c r="D17" s="24" t="s">
        <v>376</v>
      </c>
      <c r="E17" s="429">
        <v>10</v>
      </c>
      <c r="F17" s="484">
        <v>0.725</v>
      </c>
      <c r="G17" s="43" t="s">
        <v>123</v>
      </c>
      <c r="H17" s="25"/>
      <c r="I17" s="293">
        <v>514789</v>
      </c>
      <c r="J17" s="294">
        <v>1259328</v>
      </c>
      <c r="K17" s="25"/>
      <c r="L17" s="26"/>
    </row>
    <row r="18" spans="1:12" s="27" customFormat="1" ht="15.75" customHeight="1">
      <c r="A18" s="25">
        <v>5</v>
      </c>
      <c r="B18" s="41" t="s">
        <v>4062</v>
      </c>
      <c r="C18" s="357" t="s">
        <v>4058</v>
      </c>
      <c r="D18" s="24" t="s">
        <v>376</v>
      </c>
      <c r="E18" s="430">
        <v>65</v>
      </c>
      <c r="F18" s="485">
        <v>1.055</v>
      </c>
      <c r="G18" s="41" t="s">
        <v>4068</v>
      </c>
      <c r="H18" s="24"/>
      <c r="I18" s="295">
        <v>515607</v>
      </c>
      <c r="J18" s="296">
        <v>1271889</v>
      </c>
      <c r="K18" s="25"/>
      <c r="L18" s="28"/>
    </row>
    <row r="19" spans="1:12" s="27" customFormat="1" ht="15.75" customHeight="1">
      <c r="A19" s="25">
        <v>6</v>
      </c>
      <c r="B19" s="41" t="s">
        <v>4063</v>
      </c>
      <c r="C19" s="357" t="s">
        <v>4058</v>
      </c>
      <c r="D19" s="24" t="s">
        <v>376</v>
      </c>
      <c r="E19" s="430">
        <v>38</v>
      </c>
      <c r="F19" s="485">
        <v>0.67</v>
      </c>
      <c r="G19" s="41" t="s">
        <v>4069</v>
      </c>
      <c r="H19" s="24"/>
      <c r="I19" s="295">
        <v>515725</v>
      </c>
      <c r="J19" s="296">
        <v>1270602</v>
      </c>
      <c r="K19" s="25"/>
      <c r="L19" s="28"/>
    </row>
    <row r="20" spans="1:12" s="27" customFormat="1" ht="15.75" customHeight="1">
      <c r="A20" s="25">
        <v>7</v>
      </c>
      <c r="B20" s="41" t="s">
        <v>4064</v>
      </c>
      <c r="C20" s="357" t="s">
        <v>4058</v>
      </c>
      <c r="D20" s="24" t="s">
        <v>376</v>
      </c>
      <c r="E20" s="430">
        <v>31</v>
      </c>
      <c r="F20" s="485">
        <v>0.98</v>
      </c>
      <c r="G20" s="41" t="s">
        <v>4070</v>
      </c>
      <c r="H20" s="24"/>
      <c r="I20" s="295">
        <v>516512</v>
      </c>
      <c r="J20" s="296">
        <v>1268890</v>
      </c>
      <c r="K20" s="25"/>
      <c r="L20" s="28"/>
    </row>
    <row r="21" spans="1:12" s="27" customFormat="1" ht="15.75" customHeight="1">
      <c r="A21" s="48">
        <v>8</v>
      </c>
      <c r="B21" s="245" t="s">
        <v>4065</v>
      </c>
      <c r="C21" s="357" t="s">
        <v>4058</v>
      </c>
      <c r="D21" s="24" t="s">
        <v>376</v>
      </c>
      <c r="E21" s="426">
        <v>30.6</v>
      </c>
      <c r="F21" s="481">
        <v>0.435</v>
      </c>
      <c r="G21" s="245" t="s">
        <v>4071</v>
      </c>
      <c r="H21" s="29"/>
      <c r="I21" s="297">
        <v>516667</v>
      </c>
      <c r="J21" s="298">
        <v>1266087</v>
      </c>
      <c r="K21" s="25"/>
      <c r="L21" s="30"/>
    </row>
    <row r="22" spans="1:12" s="27" customFormat="1" ht="15.75" customHeight="1">
      <c r="A22" s="755" t="s">
        <v>607</v>
      </c>
      <c r="B22" s="755"/>
      <c r="C22" s="373"/>
      <c r="D22" s="31"/>
      <c r="E22" s="427"/>
      <c r="F22" s="482"/>
      <c r="G22" s="286"/>
      <c r="H22" s="31"/>
      <c r="I22" s="299"/>
      <c r="J22" s="58"/>
      <c r="K22" s="31"/>
      <c r="L22" s="33"/>
    </row>
    <row r="23" spans="1:12" s="27" customFormat="1" ht="15.75" customHeight="1">
      <c r="A23" s="240"/>
      <c r="B23" s="34" t="s">
        <v>375</v>
      </c>
      <c r="C23" s="353"/>
      <c r="D23" s="16"/>
      <c r="E23" s="428"/>
      <c r="F23" s="483"/>
      <c r="G23" s="386"/>
      <c r="H23" s="16"/>
      <c r="I23" s="291"/>
      <c r="J23" s="291"/>
      <c r="K23" s="16"/>
      <c r="L23" s="16"/>
    </row>
    <row r="24" spans="1:12" s="40" customFormat="1" ht="15.75" customHeight="1">
      <c r="A24" s="37" t="s">
        <v>1</v>
      </c>
      <c r="B24" s="38" t="s">
        <v>612</v>
      </c>
      <c r="C24" s="356"/>
      <c r="D24" s="39"/>
      <c r="E24" s="431"/>
      <c r="F24" s="486"/>
      <c r="G24" s="38"/>
      <c r="H24" s="39"/>
      <c r="I24" s="300"/>
      <c r="J24" s="300"/>
      <c r="K24" s="39"/>
      <c r="L24" s="39"/>
    </row>
    <row r="25" spans="1:12" s="27" customFormat="1" ht="15.75" customHeight="1">
      <c r="A25" s="25">
        <v>1</v>
      </c>
      <c r="B25" s="41" t="s">
        <v>14</v>
      </c>
      <c r="C25" s="351" t="s">
        <v>381</v>
      </c>
      <c r="D25" s="24" t="s">
        <v>376</v>
      </c>
      <c r="E25" s="430">
        <v>5</v>
      </c>
      <c r="F25" s="487"/>
      <c r="G25" s="41" t="s">
        <v>411</v>
      </c>
      <c r="H25" s="24" t="s">
        <v>412</v>
      </c>
      <c r="I25" s="295">
        <v>517508</v>
      </c>
      <c r="J25" s="295">
        <v>1247853</v>
      </c>
      <c r="K25" s="25"/>
      <c r="L25" s="24"/>
    </row>
    <row r="26" spans="1:12" s="27" customFormat="1" ht="15.75" customHeight="1">
      <c r="A26" s="25">
        <v>2</v>
      </c>
      <c r="B26" s="41" t="s">
        <v>15</v>
      </c>
      <c r="C26" s="351" t="s">
        <v>381</v>
      </c>
      <c r="D26" s="24" t="s">
        <v>376</v>
      </c>
      <c r="E26" s="430">
        <v>5</v>
      </c>
      <c r="F26" s="487"/>
      <c r="G26" s="41" t="s">
        <v>413</v>
      </c>
      <c r="H26" s="24" t="s">
        <v>412</v>
      </c>
      <c r="I26" s="295">
        <v>517508</v>
      </c>
      <c r="J26" s="295">
        <v>1247853</v>
      </c>
      <c r="K26" s="25"/>
      <c r="L26" s="24"/>
    </row>
    <row r="27" spans="1:12" s="27" customFormat="1" ht="15.75" customHeight="1">
      <c r="A27" s="25">
        <v>3</v>
      </c>
      <c r="B27" s="41" t="s">
        <v>415</v>
      </c>
      <c r="C27" s="351" t="s">
        <v>381</v>
      </c>
      <c r="D27" s="24" t="s">
        <v>376</v>
      </c>
      <c r="E27" s="430">
        <v>5</v>
      </c>
      <c r="F27" s="487"/>
      <c r="G27" s="41" t="s">
        <v>416</v>
      </c>
      <c r="H27" s="24" t="s">
        <v>417</v>
      </c>
      <c r="I27" s="295">
        <v>517545</v>
      </c>
      <c r="J27" s="295">
        <v>1247726</v>
      </c>
      <c r="K27" s="25"/>
      <c r="L27" s="24"/>
    </row>
    <row r="28" spans="1:12" s="27" customFormat="1" ht="15.75" customHeight="1">
      <c r="A28" s="25">
        <v>4</v>
      </c>
      <c r="B28" s="41" t="s">
        <v>16</v>
      </c>
      <c r="C28" s="351" t="s">
        <v>381</v>
      </c>
      <c r="D28" s="24" t="s">
        <v>376</v>
      </c>
      <c r="E28" s="430">
        <v>5</v>
      </c>
      <c r="F28" s="487"/>
      <c r="G28" s="41" t="s">
        <v>418</v>
      </c>
      <c r="H28" s="24" t="s">
        <v>417</v>
      </c>
      <c r="I28" s="295">
        <v>517545</v>
      </c>
      <c r="J28" s="295">
        <v>1247726</v>
      </c>
      <c r="K28" s="25"/>
      <c r="L28" s="24"/>
    </row>
    <row r="29" spans="1:12" s="27" customFormat="1" ht="15.75" customHeight="1">
      <c r="A29" s="25">
        <v>5</v>
      </c>
      <c r="B29" s="41" t="s">
        <v>419</v>
      </c>
      <c r="C29" s="351" t="s">
        <v>381</v>
      </c>
      <c r="D29" s="24" t="s">
        <v>376</v>
      </c>
      <c r="E29" s="430">
        <v>5</v>
      </c>
      <c r="F29" s="487"/>
      <c r="G29" s="41" t="s">
        <v>420</v>
      </c>
      <c r="H29" s="24" t="s">
        <v>421</v>
      </c>
      <c r="I29" s="295">
        <v>517799</v>
      </c>
      <c r="J29" s="295">
        <v>1247634</v>
      </c>
      <c r="K29" s="25"/>
      <c r="L29" s="24"/>
    </row>
    <row r="30" spans="1:12" s="27" customFormat="1" ht="15.75" customHeight="1">
      <c r="A30" s="25">
        <v>6</v>
      </c>
      <c r="B30" s="41" t="s">
        <v>17</v>
      </c>
      <c r="C30" s="351" t="s">
        <v>381</v>
      </c>
      <c r="D30" s="24" t="s">
        <v>376</v>
      </c>
      <c r="E30" s="430">
        <v>5</v>
      </c>
      <c r="F30" s="487"/>
      <c r="G30" s="41" t="s">
        <v>422</v>
      </c>
      <c r="H30" s="24" t="s">
        <v>421</v>
      </c>
      <c r="I30" s="295">
        <v>517799</v>
      </c>
      <c r="J30" s="295">
        <v>1247634</v>
      </c>
      <c r="K30" s="25"/>
      <c r="L30" s="24"/>
    </row>
    <row r="31" spans="1:12" s="27" customFormat="1" ht="15.75" customHeight="1">
      <c r="A31" s="25">
        <v>7</v>
      </c>
      <c r="B31" s="41" t="s">
        <v>423</v>
      </c>
      <c r="C31" s="351" t="s">
        <v>381</v>
      </c>
      <c r="D31" s="24" t="s">
        <v>376</v>
      </c>
      <c r="E31" s="430">
        <v>5</v>
      </c>
      <c r="F31" s="487"/>
      <c r="G31" s="41" t="s">
        <v>424</v>
      </c>
      <c r="H31" s="24" t="s">
        <v>425</v>
      </c>
      <c r="I31" s="295">
        <v>517940</v>
      </c>
      <c r="J31" s="295">
        <v>1247583</v>
      </c>
      <c r="K31" s="25"/>
      <c r="L31" s="24"/>
    </row>
    <row r="32" spans="1:12" s="13" customFormat="1" ht="15.75" customHeight="1">
      <c r="A32" s="25">
        <v>8</v>
      </c>
      <c r="B32" s="41" t="s">
        <v>18</v>
      </c>
      <c r="C32" s="351" t="s">
        <v>381</v>
      </c>
      <c r="D32" s="24" t="s">
        <v>376</v>
      </c>
      <c r="E32" s="430">
        <v>5</v>
      </c>
      <c r="F32" s="487"/>
      <c r="G32" s="41" t="s">
        <v>426</v>
      </c>
      <c r="H32" s="24" t="s">
        <v>425</v>
      </c>
      <c r="I32" s="295">
        <v>517940</v>
      </c>
      <c r="J32" s="295">
        <v>1247583</v>
      </c>
      <c r="K32" s="25"/>
      <c r="L32" s="24"/>
    </row>
    <row r="33" spans="1:12" s="13" customFormat="1" ht="15.75" customHeight="1">
      <c r="A33" s="25">
        <v>9</v>
      </c>
      <c r="B33" s="41" t="s">
        <v>19</v>
      </c>
      <c r="C33" s="351" t="s">
        <v>381</v>
      </c>
      <c r="D33" s="24" t="s">
        <v>376</v>
      </c>
      <c r="E33" s="430">
        <v>5</v>
      </c>
      <c r="F33" s="487"/>
      <c r="G33" s="41" t="s">
        <v>427</v>
      </c>
      <c r="H33" s="24" t="s">
        <v>428</v>
      </c>
      <c r="I33" s="295">
        <v>518132</v>
      </c>
      <c r="J33" s="295">
        <v>1247556</v>
      </c>
      <c r="K33" s="25"/>
      <c r="L33" s="24"/>
    </row>
    <row r="34" spans="1:12" s="27" customFormat="1" ht="15.75" customHeight="1">
      <c r="A34" s="25">
        <v>10</v>
      </c>
      <c r="B34" s="41" t="s">
        <v>20</v>
      </c>
      <c r="C34" s="351" t="s">
        <v>381</v>
      </c>
      <c r="D34" s="24" t="s">
        <v>376</v>
      </c>
      <c r="E34" s="430">
        <v>5</v>
      </c>
      <c r="F34" s="487"/>
      <c r="G34" s="41" t="s">
        <v>429</v>
      </c>
      <c r="H34" s="24" t="s">
        <v>428</v>
      </c>
      <c r="I34" s="295">
        <v>518132</v>
      </c>
      <c r="J34" s="295">
        <v>1247556</v>
      </c>
      <c r="K34" s="25"/>
      <c r="L34" s="24"/>
    </row>
    <row r="35" spans="1:12" s="27" customFormat="1" ht="15.75" customHeight="1">
      <c r="A35" s="25">
        <v>11</v>
      </c>
      <c r="B35" s="41" t="s">
        <v>21</v>
      </c>
      <c r="C35" s="351" t="s">
        <v>381</v>
      </c>
      <c r="D35" s="24" t="s">
        <v>376</v>
      </c>
      <c r="E35" s="430">
        <v>4</v>
      </c>
      <c r="F35" s="487"/>
      <c r="G35" s="41" t="s">
        <v>430</v>
      </c>
      <c r="H35" s="24" t="s">
        <v>431</v>
      </c>
      <c r="I35" s="295">
        <v>518241</v>
      </c>
      <c r="J35" s="295">
        <v>1247466</v>
      </c>
      <c r="K35" s="25"/>
      <c r="L35" s="24"/>
    </row>
    <row r="36" spans="1:12" s="13" customFormat="1" ht="15.75" customHeight="1">
      <c r="A36" s="25">
        <v>12</v>
      </c>
      <c r="B36" s="41" t="s">
        <v>22</v>
      </c>
      <c r="C36" s="351" t="s">
        <v>433</v>
      </c>
      <c r="D36" s="24" t="s">
        <v>376</v>
      </c>
      <c r="E36" s="430">
        <v>4</v>
      </c>
      <c r="F36" s="487"/>
      <c r="G36" s="41" t="s">
        <v>432</v>
      </c>
      <c r="H36" s="24" t="s">
        <v>431</v>
      </c>
      <c r="I36" s="295">
        <v>518241</v>
      </c>
      <c r="J36" s="295">
        <v>1247466</v>
      </c>
      <c r="K36" s="25"/>
      <c r="L36" s="24"/>
    </row>
    <row r="37" spans="1:12" s="13" customFormat="1" ht="15.75" customHeight="1">
      <c r="A37" s="25">
        <v>13</v>
      </c>
      <c r="B37" s="41" t="s">
        <v>23</v>
      </c>
      <c r="C37" s="351" t="s">
        <v>433</v>
      </c>
      <c r="D37" s="24" t="s">
        <v>376</v>
      </c>
      <c r="E37" s="430">
        <v>4</v>
      </c>
      <c r="F37" s="487"/>
      <c r="G37" s="41" t="s">
        <v>434</v>
      </c>
      <c r="H37" s="24" t="s">
        <v>437</v>
      </c>
      <c r="I37" s="295">
        <v>518322</v>
      </c>
      <c r="J37" s="295">
        <v>1247433</v>
      </c>
      <c r="K37" s="25"/>
      <c r="L37" s="24"/>
    </row>
    <row r="38" spans="1:12" s="13" customFormat="1" ht="15.75" customHeight="1">
      <c r="A38" s="25">
        <v>14</v>
      </c>
      <c r="B38" s="41" t="s">
        <v>24</v>
      </c>
      <c r="C38" s="351" t="s">
        <v>433</v>
      </c>
      <c r="D38" s="24" t="s">
        <v>376</v>
      </c>
      <c r="E38" s="430">
        <v>4</v>
      </c>
      <c r="F38" s="487"/>
      <c r="G38" s="41" t="s">
        <v>435</v>
      </c>
      <c r="H38" s="24" t="s">
        <v>437</v>
      </c>
      <c r="I38" s="295">
        <v>518322</v>
      </c>
      <c r="J38" s="295">
        <v>1247433</v>
      </c>
      <c r="K38" s="25"/>
      <c r="L38" s="24"/>
    </row>
    <row r="39" spans="1:12" s="13" customFormat="1" ht="15.75" customHeight="1">
      <c r="A39" s="25">
        <v>15</v>
      </c>
      <c r="B39" s="41" t="s">
        <v>25</v>
      </c>
      <c r="C39" s="351" t="s">
        <v>433</v>
      </c>
      <c r="D39" s="24" t="s">
        <v>376</v>
      </c>
      <c r="E39" s="430">
        <v>4</v>
      </c>
      <c r="F39" s="487"/>
      <c r="G39" s="41" t="s">
        <v>436</v>
      </c>
      <c r="H39" s="24" t="s">
        <v>438</v>
      </c>
      <c r="I39" s="295">
        <v>518428</v>
      </c>
      <c r="J39" s="295">
        <v>1247396</v>
      </c>
      <c r="K39" s="25"/>
      <c r="L39" s="24"/>
    </row>
    <row r="40" spans="1:12" s="17" customFormat="1" ht="15.75" customHeight="1">
      <c r="A40" s="25">
        <v>16</v>
      </c>
      <c r="B40" s="41" t="s">
        <v>26</v>
      </c>
      <c r="C40" s="351" t="s">
        <v>433</v>
      </c>
      <c r="D40" s="24" t="s">
        <v>376</v>
      </c>
      <c r="E40" s="430">
        <v>4</v>
      </c>
      <c r="F40" s="487"/>
      <c r="G40" s="41" t="s">
        <v>439</v>
      </c>
      <c r="H40" s="24" t="s">
        <v>438</v>
      </c>
      <c r="I40" s="295">
        <v>518428</v>
      </c>
      <c r="J40" s="295">
        <v>1247396</v>
      </c>
      <c r="K40" s="25"/>
      <c r="L40" s="24"/>
    </row>
    <row r="41" spans="1:12" s="13" customFormat="1" ht="15.75" customHeight="1">
      <c r="A41" s="25">
        <v>17</v>
      </c>
      <c r="B41" s="41" t="s">
        <v>27</v>
      </c>
      <c r="C41" s="351" t="s">
        <v>433</v>
      </c>
      <c r="D41" s="24" t="s">
        <v>376</v>
      </c>
      <c r="E41" s="430">
        <v>4</v>
      </c>
      <c r="F41" s="487"/>
      <c r="G41" s="41" t="s">
        <v>440</v>
      </c>
      <c r="H41" s="24" t="s">
        <v>441</v>
      </c>
      <c r="I41" s="295">
        <v>518507</v>
      </c>
      <c r="J41" s="295">
        <v>1247367</v>
      </c>
      <c r="K41" s="25"/>
      <c r="L41" s="24"/>
    </row>
    <row r="42" spans="1:12" s="13" customFormat="1" ht="15.75" customHeight="1">
      <c r="A42" s="25">
        <v>18</v>
      </c>
      <c r="B42" s="41" t="s">
        <v>28</v>
      </c>
      <c r="C42" s="351" t="s">
        <v>433</v>
      </c>
      <c r="D42" s="24" t="s">
        <v>376</v>
      </c>
      <c r="E42" s="430">
        <v>4</v>
      </c>
      <c r="F42" s="487"/>
      <c r="G42" s="41" t="s">
        <v>442</v>
      </c>
      <c r="H42" s="24" t="s">
        <v>441</v>
      </c>
      <c r="I42" s="295">
        <v>518507</v>
      </c>
      <c r="J42" s="295">
        <v>1247367</v>
      </c>
      <c r="K42" s="25"/>
      <c r="L42" s="24"/>
    </row>
    <row r="43" spans="1:12" s="13" customFormat="1" ht="15.75" customHeight="1">
      <c r="A43" s="25">
        <v>19</v>
      </c>
      <c r="B43" s="41" t="s">
        <v>29</v>
      </c>
      <c r="C43" s="351" t="s">
        <v>433</v>
      </c>
      <c r="D43" s="24" t="s">
        <v>376</v>
      </c>
      <c r="E43" s="430">
        <v>4</v>
      </c>
      <c r="F43" s="487"/>
      <c r="G43" s="41" t="s">
        <v>443</v>
      </c>
      <c r="H43" s="24" t="s">
        <v>444</v>
      </c>
      <c r="I43" s="295">
        <v>518581</v>
      </c>
      <c r="J43" s="295">
        <v>1247339</v>
      </c>
      <c r="K43" s="25"/>
      <c r="L43" s="24"/>
    </row>
    <row r="44" spans="1:12" s="13" customFormat="1" ht="15.75" customHeight="1">
      <c r="A44" s="25">
        <v>20</v>
      </c>
      <c r="B44" s="41" t="s">
        <v>30</v>
      </c>
      <c r="C44" s="351" t="s">
        <v>433</v>
      </c>
      <c r="D44" s="24" t="s">
        <v>376</v>
      </c>
      <c r="E44" s="430">
        <v>4</v>
      </c>
      <c r="F44" s="487"/>
      <c r="G44" s="41" t="s">
        <v>445</v>
      </c>
      <c r="H44" s="24" t="s">
        <v>446</v>
      </c>
      <c r="I44" s="295">
        <v>518765</v>
      </c>
      <c r="J44" s="295">
        <v>1247270</v>
      </c>
      <c r="K44" s="25"/>
      <c r="L44" s="24"/>
    </row>
    <row r="45" spans="1:12" s="13" customFormat="1" ht="15.75" customHeight="1">
      <c r="A45" s="25">
        <v>21</v>
      </c>
      <c r="B45" s="42" t="s">
        <v>31</v>
      </c>
      <c r="C45" s="357" t="s">
        <v>381</v>
      </c>
      <c r="D45" s="25" t="s">
        <v>376</v>
      </c>
      <c r="E45" s="429">
        <v>5</v>
      </c>
      <c r="F45" s="487"/>
      <c r="G45" s="43" t="s">
        <v>368</v>
      </c>
      <c r="H45" s="25" t="s">
        <v>377</v>
      </c>
      <c r="I45" s="293">
        <v>516634</v>
      </c>
      <c r="J45" s="293">
        <v>1247231</v>
      </c>
      <c r="K45" s="25"/>
      <c r="L45" s="25"/>
    </row>
    <row r="46" spans="1:12" s="13" customFormat="1" ht="15.75" customHeight="1">
      <c r="A46" s="25">
        <v>22</v>
      </c>
      <c r="B46" s="42" t="s">
        <v>380</v>
      </c>
      <c r="C46" s="357" t="s">
        <v>381</v>
      </c>
      <c r="D46" s="25" t="s">
        <v>376</v>
      </c>
      <c r="E46" s="429">
        <v>5</v>
      </c>
      <c r="F46" s="487"/>
      <c r="G46" s="43" t="s">
        <v>369</v>
      </c>
      <c r="H46" s="25" t="s">
        <v>377</v>
      </c>
      <c r="I46" s="293">
        <v>516634</v>
      </c>
      <c r="J46" s="293">
        <v>1247231</v>
      </c>
      <c r="K46" s="25"/>
      <c r="L46" s="25"/>
    </row>
    <row r="47" spans="1:12" s="13" customFormat="1" ht="15.75" customHeight="1">
      <c r="A47" s="25">
        <v>23</v>
      </c>
      <c r="B47" s="42" t="s">
        <v>32</v>
      </c>
      <c r="C47" s="357" t="s">
        <v>381</v>
      </c>
      <c r="D47" s="25" t="s">
        <v>376</v>
      </c>
      <c r="E47" s="429">
        <v>5</v>
      </c>
      <c r="F47" s="487"/>
      <c r="G47" s="43" t="s">
        <v>370</v>
      </c>
      <c r="H47" s="25" t="s">
        <v>379</v>
      </c>
      <c r="I47" s="293">
        <v>516787</v>
      </c>
      <c r="J47" s="293">
        <v>1247137</v>
      </c>
      <c r="K47" s="25"/>
      <c r="L47" s="25"/>
    </row>
    <row r="48" spans="1:12" s="17" customFormat="1" ht="15.75" customHeight="1">
      <c r="A48" s="25">
        <v>24</v>
      </c>
      <c r="B48" s="42" t="s">
        <v>33</v>
      </c>
      <c r="C48" s="357" t="s">
        <v>381</v>
      </c>
      <c r="D48" s="25" t="s">
        <v>376</v>
      </c>
      <c r="E48" s="429">
        <v>5</v>
      </c>
      <c r="F48" s="487"/>
      <c r="G48" s="43" t="s">
        <v>371</v>
      </c>
      <c r="H48" s="25" t="s">
        <v>125</v>
      </c>
      <c r="I48" s="293">
        <v>516959</v>
      </c>
      <c r="J48" s="293">
        <v>1247029</v>
      </c>
      <c r="K48" s="25"/>
      <c r="L48" s="25"/>
    </row>
    <row r="49" spans="1:12" s="17" customFormat="1" ht="15.75" customHeight="1">
      <c r="A49" s="25">
        <v>25</v>
      </c>
      <c r="B49" s="42" t="s">
        <v>34</v>
      </c>
      <c r="C49" s="357" t="s">
        <v>381</v>
      </c>
      <c r="D49" s="25" t="s">
        <v>376</v>
      </c>
      <c r="E49" s="429">
        <v>10</v>
      </c>
      <c r="F49" s="487"/>
      <c r="G49" s="43" t="s">
        <v>124</v>
      </c>
      <c r="H49" s="25" t="s">
        <v>125</v>
      </c>
      <c r="I49" s="293">
        <v>516959</v>
      </c>
      <c r="J49" s="293">
        <v>1247029</v>
      </c>
      <c r="K49" s="25"/>
      <c r="L49" s="25"/>
    </row>
    <row r="50" spans="1:12" s="13" customFormat="1" ht="15.75" customHeight="1">
      <c r="A50" s="25">
        <v>26</v>
      </c>
      <c r="B50" s="42" t="s">
        <v>36</v>
      </c>
      <c r="C50" s="357" t="s">
        <v>3836</v>
      </c>
      <c r="D50" s="25" t="s">
        <v>376</v>
      </c>
      <c r="E50" s="429">
        <v>55</v>
      </c>
      <c r="F50" s="484">
        <v>1.7</v>
      </c>
      <c r="G50" s="43" t="s">
        <v>126</v>
      </c>
      <c r="H50" s="25" t="s">
        <v>127</v>
      </c>
      <c r="I50" s="293">
        <v>517661</v>
      </c>
      <c r="J50" s="293">
        <v>1246397</v>
      </c>
      <c r="K50" s="25"/>
      <c r="L50" s="25"/>
    </row>
    <row r="51" spans="1:12" s="13" customFormat="1" ht="15.75" customHeight="1">
      <c r="A51" s="25">
        <v>27</v>
      </c>
      <c r="B51" s="43" t="s">
        <v>35</v>
      </c>
      <c r="C51" s="357" t="s">
        <v>3837</v>
      </c>
      <c r="D51" s="25" t="s">
        <v>376</v>
      </c>
      <c r="E51" s="430">
        <v>5</v>
      </c>
      <c r="F51" s="487"/>
      <c r="G51" s="43" t="s">
        <v>372</v>
      </c>
      <c r="H51" s="24" t="s">
        <v>131</v>
      </c>
      <c r="I51" s="295">
        <v>517131</v>
      </c>
      <c r="J51" s="295">
        <v>1246823</v>
      </c>
      <c r="K51" s="25"/>
      <c r="L51" s="25"/>
    </row>
    <row r="52" spans="1:12" s="13" customFormat="1" ht="15.75" customHeight="1">
      <c r="A52" s="25">
        <v>28</v>
      </c>
      <c r="B52" s="43" t="s">
        <v>38</v>
      </c>
      <c r="C52" s="357" t="s">
        <v>3837</v>
      </c>
      <c r="D52" s="25" t="s">
        <v>376</v>
      </c>
      <c r="E52" s="430">
        <v>5</v>
      </c>
      <c r="F52" s="487"/>
      <c r="G52" s="43" t="s">
        <v>130</v>
      </c>
      <c r="H52" s="24" t="s">
        <v>131</v>
      </c>
      <c r="I52" s="295">
        <v>517131</v>
      </c>
      <c r="J52" s="295">
        <v>1246823</v>
      </c>
      <c r="K52" s="25"/>
      <c r="L52" s="25"/>
    </row>
    <row r="53" spans="1:12" s="13" customFormat="1" ht="15.75" customHeight="1">
      <c r="A53" s="25">
        <v>29</v>
      </c>
      <c r="B53" s="43" t="s">
        <v>37</v>
      </c>
      <c r="C53" s="357" t="s">
        <v>3838</v>
      </c>
      <c r="D53" s="25" t="s">
        <v>376</v>
      </c>
      <c r="E53" s="430">
        <v>5</v>
      </c>
      <c r="F53" s="487"/>
      <c r="G53" s="43" t="s">
        <v>128</v>
      </c>
      <c r="H53" s="24" t="s">
        <v>129</v>
      </c>
      <c r="I53" s="295">
        <v>517278</v>
      </c>
      <c r="J53" s="295">
        <v>1246738</v>
      </c>
      <c r="K53" s="25"/>
      <c r="L53" s="25"/>
    </row>
    <row r="54" spans="1:12" s="17" customFormat="1" ht="15.75" customHeight="1">
      <c r="A54" s="25">
        <v>30</v>
      </c>
      <c r="B54" s="43" t="s">
        <v>382</v>
      </c>
      <c r="C54" s="357" t="s">
        <v>3838</v>
      </c>
      <c r="D54" s="25" t="s">
        <v>376</v>
      </c>
      <c r="E54" s="432">
        <v>5</v>
      </c>
      <c r="F54" s="487"/>
      <c r="G54" s="43" t="s">
        <v>383</v>
      </c>
      <c r="H54" s="24" t="s">
        <v>129</v>
      </c>
      <c r="I54" s="295">
        <v>517278</v>
      </c>
      <c r="J54" s="295">
        <v>1246738</v>
      </c>
      <c r="K54" s="25"/>
      <c r="L54" s="25"/>
    </row>
    <row r="55" spans="1:12" s="13" customFormat="1" ht="15.75" customHeight="1">
      <c r="A55" s="25">
        <v>31</v>
      </c>
      <c r="B55" s="43" t="s">
        <v>132</v>
      </c>
      <c r="C55" s="357" t="s">
        <v>3838</v>
      </c>
      <c r="D55" s="25" t="s">
        <v>376</v>
      </c>
      <c r="E55" s="430">
        <v>10</v>
      </c>
      <c r="F55" s="487"/>
      <c r="G55" s="43" t="s">
        <v>133</v>
      </c>
      <c r="H55" s="24" t="s">
        <v>134</v>
      </c>
      <c r="I55" s="295">
        <v>517383</v>
      </c>
      <c r="J55" s="295">
        <v>1246679</v>
      </c>
      <c r="K55" s="25"/>
      <c r="L55" s="25"/>
    </row>
    <row r="56" spans="1:12" s="13" customFormat="1" ht="15.75" customHeight="1">
      <c r="A56" s="25">
        <v>32</v>
      </c>
      <c r="B56" s="42" t="s">
        <v>135</v>
      </c>
      <c r="C56" s="357" t="s">
        <v>3838</v>
      </c>
      <c r="D56" s="25" t="s">
        <v>376</v>
      </c>
      <c r="E56" s="430">
        <v>10</v>
      </c>
      <c r="F56" s="487"/>
      <c r="G56" s="43" t="s">
        <v>136</v>
      </c>
      <c r="H56" s="24" t="s">
        <v>137</v>
      </c>
      <c r="I56" s="295">
        <v>517461</v>
      </c>
      <c r="J56" s="295">
        <v>1246633</v>
      </c>
      <c r="K56" s="25"/>
      <c r="L56" s="25"/>
    </row>
    <row r="57" spans="1:12" s="13" customFormat="1" ht="15.75" customHeight="1">
      <c r="A57" s="25">
        <v>33</v>
      </c>
      <c r="B57" s="44" t="s">
        <v>138</v>
      </c>
      <c r="C57" s="357" t="s">
        <v>3837</v>
      </c>
      <c r="D57" s="25" t="s">
        <v>376</v>
      </c>
      <c r="E57" s="430">
        <v>10</v>
      </c>
      <c r="F57" s="487"/>
      <c r="G57" s="41" t="s">
        <v>139</v>
      </c>
      <c r="H57" s="24" t="s">
        <v>134</v>
      </c>
      <c r="I57" s="295">
        <v>517382</v>
      </c>
      <c r="J57" s="295">
        <v>1246682</v>
      </c>
      <c r="K57" s="25"/>
      <c r="L57" s="24"/>
    </row>
    <row r="58" spans="1:12" s="13" customFormat="1" ht="15.75" customHeight="1">
      <c r="A58" s="25">
        <v>34</v>
      </c>
      <c r="B58" s="44" t="s">
        <v>140</v>
      </c>
      <c r="C58" s="357" t="s">
        <v>3838</v>
      </c>
      <c r="D58" s="25" t="s">
        <v>376</v>
      </c>
      <c r="E58" s="430">
        <v>10</v>
      </c>
      <c r="F58" s="487"/>
      <c r="G58" s="41" t="s">
        <v>141</v>
      </c>
      <c r="H58" s="24" t="s">
        <v>142</v>
      </c>
      <c r="I58" s="295">
        <v>517590</v>
      </c>
      <c r="J58" s="295">
        <v>1246557</v>
      </c>
      <c r="K58" s="25"/>
      <c r="L58" s="24"/>
    </row>
    <row r="59" spans="1:12" s="13" customFormat="1" ht="15.75" customHeight="1">
      <c r="A59" s="25">
        <v>35</v>
      </c>
      <c r="B59" s="44" t="s">
        <v>143</v>
      </c>
      <c r="C59" s="357" t="s">
        <v>3836</v>
      </c>
      <c r="D59" s="25" t="s">
        <v>376</v>
      </c>
      <c r="E59" s="430">
        <v>45</v>
      </c>
      <c r="F59" s="485">
        <v>1</v>
      </c>
      <c r="G59" s="41" t="s">
        <v>144</v>
      </c>
      <c r="H59" s="24" t="s">
        <v>145</v>
      </c>
      <c r="I59" s="295">
        <v>517661</v>
      </c>
      <c r="J59" s="295">
        <v>1246397</v>
      </c>
      <c r="K59" s="25"/>
      <c r="L59" s="24"/>
    </row>
    <row r="60" spans="1:12" s="13" customFormat="1" ht="15.75" customHeight="1">
      <c r="A60" s="25">
        <v>36</v>
      </c>
      <c r="B60" s="44" t="s">
        <v>146</v>
      </c>
      <c r="C60" s="357" t="s">
        <v>3837</v>
      </c>
      <c r="D60" s="25" t="s">
        <v>376</v>
      </c>
      <c r="E60" s="430">
        <v>5</v>
      </c>
      <c r="F60" s="487"/>
      <c r="G60" s="41" t="s">
        <v>147</v>
      </c>
      <c r="H60" s="24" t="s">
        <v>142</v>
      </c>
      <c r="I60" s="295">
        <v>517589</v>
      </c>
      <c r="J60" s="295">
        <v>1246558</v>
      </c>
      <c r="K60" s="25"/>
      <c r="L60" s="24"/>
    </row>
    <row r="61" spans="1:12" s="13" customFormat="1" ht="15.75" customHeight="1">
      <c r="A61" s="25">
        <v>37</v>
      </c>
      <c r="B61" s="44" t="s">
        <v>148</v>
      </c>
      <c r="C61" s="357" t="s">
        <v>3838</v>
      </c>
      <c r="D61" s="25" t="s">
        <v>376</v>
      </c>
      <c r="E61" s="430">
        <v>5</v>
      </c>
      <c r="F61" s="487"/>
      <c r="G61" s="41" t="s">
        <v>149</v>
      </c>
      <c r="H61" s="24" t="s">
        <v>150</v>
      </c>
      <c r="I61" s="295">
        <v>517852</v>
      </c>
      <c r="J61" s="295">
        <v>1246402</v>
      </c>
      <c r="K61" s="25"/>
      <c r="L61" s="24"/>
    </row>
    <row r="62" spans="1:12" s="13" customFormat="1" ht="15.75" customHeight="1">
      <c r="A62" s="25">
        <v>38</v>
      </c>
      <c r="B62" s="44" t="s">
        <v>151</v>
      </c>
      <c r="C62" s="357" t="s">
        <v>3836</v>
      </c>
      <c r="D62" s="25" t="s">
        <v>376</v>
      </c>
      <c r="E62" s="430">
        <v>40</v>
      </c>
      <c r="F62" s="485">
        <v>1</v>
      </c>
      <c r="G62" s="41" t="s">
        <v>152</v>
      </c>
      <c r="H62" s="24" t="s">
        <v>145</v>
      </c>
      <c r="I62" s="295">
        <v>517777</v>
      </c>
      <c r="J62" s="295">
        <v>1246578</v>
      </c>
      <c r="K62" s="25"/>
      <c r="L62" s="24"/>
    </row>
    <row r="63" spans="1:12" s="17" customFormat="1" ht="15.75" customHeight="1">
      <c r="A63" s="25">
        <v>39</v>
      </c>
      <c r="B63" s="44" t="s">
        <v>153</v>
      </c>
      <c r="C63" s="357" t="s">
        <v>3837</v>
      </c>
      <c r="D63" s="25" t="s">
        <v>376</v>
      </c>
      <c r="E63" s="430">
        <v>5</v>
      </c>
      <c r="F63" s="485">
        <v>1.2</v>
      </c>
      <c r="G63" s="41" t="s">
        <v>154</v>
      </c>
      <c r="H63" s="24" t="s">
        <v>150</v>
      </c>
      <c r="I63" s="295">
        <v>517853</v>
      </c>
      <c r="J63" s="295">
        <v>1246402</v>
      </c>
      <c r="K63" s="25"/>
      <c r="L63" s="24"/>
    </row>
    <row r="64" spans="1:12" s="13" customFormat="1" ht="15.75" customHeight="1">
      <c r="A64" s="25">
        <v>40</v>
      </c>
      <c r="B64" s="43" t="s">
        <v>39</v>
      </c>
      <c r="C64" s="357" t="s">
        <v>197</v>
      </c>
      <c r="D64" s="25" t="s">
        <v>376</v>
      </c>
      <c r="E64" s="430">
        <v>75</v>
      </c>
      <c r="F64" s="485">
        <v>0.42</v>
      </c>
      <c r="G64" s="43" t="s">
        <v>155</v>
      </c>
      <c r="H64" s="24" t="s">
        <v>156</v>
      </c>
      <c r="I64" s="295">
        <v>514031</v>
      </c>
      <c r="J64" s="295" t="s">
        <v>157</v>
      </c>
      <c r="K64" s="25"/>
      <c r="L64" s="25"/>
    </row>
    <row r="65" spans="1:12" s="13" customFormat="1" ht="15.75" customHeight="1">
      <c r="A65" s="25">
        <v>41</v>
      </c>
      <c r="B65" s="43" t="s">
        <v>40</v>
      </c>
      <c r="C65" s="357" t="s">
        <v>164</v>
      </c>
      <c r="D65" s="25" t="s">
        <v>376</v>
      </c>
      <c r="E65" s="430">
        <v>60</v>
      </c>
      <c r="F65" s="485">
        <v>0.4</v>
      </c>
      <c r="G65" s="43" t="s">
        <v>158</v>
      </c>
      <c r="H65" s="24" t="s">
        <v>159</v>
      </c>
      <c r="I65" s="295">
        <v>513326</v>
      </c>
      <c r="J65" s="295" t="s">
        <v>160</v>
      </c>
      <c r="K65" s="25"/>
      <c r="L65" s="25"/>
    </row>
    <row r="66" spans="1:12" s="13" customFormat="1" ht="15.75" customHeight="1">
      <c r="A66" s="25">
        <v>42</v>
      </c>
      <c r="B66" s="43" t="s">
        <v>41</v>
      </c>
      <c r="C66" s="357" t="s">
        <v>381</v>
      </c>
      <c r="D66" s="25" t="s">
        <v>376</v>
      </c>
      <c r="E66" s="430">
        <v>95</v>
      </c>
      <c r="F66" s="485">
        <v>0.45</v>
      </c>
      <c r="G66" s="43" t="s">
        <v>161</v>
      </c>
      <c r="H66" s="24" t="s">
        <v>162</v>
      </c>
      <c r="I66" s="295">
        <v>512586</v>
      </c>
      <c r="J66" s="295" t="s">
        <v>163</v>
      </c>
      <c r="K66" s="25"/>
      <c r="L66" s="25"/>
    </row>
    <row r="67" spans="1:12" s="13" customFormat="1" ht="15.75" customHeight="1">
      <c r="A67" s="25">
        <v>43</v>
      </c>
      <c r="B67" s="42" t="s">
        <v>42</v>
      </c>
      <c r="C67" s="357" t="s">
        <v>164</v>
      </c>
      <c r="D67" s="25" t="s">
        <v>376</v>
      </c>
      <c r="E67" s="430">
        <v>4</v>
      </c>
      <c r="F67" s="487"/>
      <c r="G67" s="43" t="s">
        <v>384</v>
      </c>
      <c r="H67" s="24" t="s">
        <v>378</v>
      </c>
      <c r="I67" s="295">
        <v>516607</v>
      </c>
      <c r="J67" s="295">
        <v>1246457</v>
      </c>
      <c r="K67" s="25"/>
      <c r="L67" s="25"/>
    </row>
    <row r="68" spans="1:12" s="13" customFormat="1" ht="15.75" customHeight="1">
      <c r="A68" s="25">
        <v>44</v>
      </c>
      <c r="B68" s="42" t="s">
        <v>43</v>
      </c>
      <c r="C68" s="357" t="s">
        <v>164</v>
      </c>
      <c r="D68" s="25" t="s">
        <v>376</v>
      </c>
      <c r="E68" s="430">
        <v>4</v>
      </c>
      <c r="F68" s="487"/>
      <c r="G68" s="43" t="s">
        <v>385</v>
      </c>
      <c r="H68" s="24" t="s">
        <v>378</v>
      </c>
      <c r="I68" s="295">
        <v>516607</v>
      </c>
      <c r="J68" s="295">
        <v>1246457</v>
      </c>
      <c r="K68" s="25"/>
      <c r="L68" s="37"/>
    </row>
    <row r="69" spans="1:12" s="13" customFormat="1" ht="15.75" customHeight="1">
      <c r="A69" s="25">
        <v>45</v>
      </c>
      <c r="B69" s="42" t="s">
        <v>44</v>
      </c>
      <c r="C69" s="357" t="s">
        <v>164</v>
      </c>
      <c r="D69" s="25" t="s">
        <v>376</v>
      </c>
      <c r="E69" s="430">
        <v>3</v>
      </c>
      <c r="F69" s="487"/>
      <c r="G69" s="43" t="s">
        <v>386</v>
      </c>
      <c r="H69" s="24" t="s">
        <v>387</v>
      </c>
      <c r="I69" s="295">
        <v>516719</v>
      </c>
      <c r="J69" s="295">
        <v>1246389</v>
      </c>
      <c r="K69" s="25"/>
      <c r="L69" s="37"/>
    </row>
    <row r="70" spans="1:12" s="17" customFormat="1" ht="15.75" customHeight="1">
      <c r="A70" s="25">
        <v>46</v>
      </c>
      <c r="B70" s="42" t="s">
        <v>45</v>
      </c>
      <c r="C70" s="357" t="s">
        <v>164</v>
      </c>
      <c r="D70" s="25" t="s">
        <v>376</v>
      </c>
      <c r="E70" s="430">
        <v>3</v>
      </c>
      <c r="F70" s="487"/>
      <c r="G70" s="43" t="s">
        <v>388</v>
      </c>
      <c r="H70" s="24" t="s">
        <v>387</v>
      </c>
      <c r="I70" s="295">
        <v>516719</v>
      </c>
      <c r="J70" s="295">
        <v>1246389</v>
      </c>
      <c r="K70" s="25"/>
      <c r="L70" s="37"/>
    </row>
    <row r="71" spans="1:12" s="13" customFormat="1" ht="15.75" customHeight="1">
      <c r="A71" s="25">
        <v>47</v>
      </c>
      <c r="B71" s="42" t="s">
        <v>46</v>
      </c>
      <c r="C71" s="357" t="s">
        <v>164</v>
      </c>
      <c r="D71" s="25" t="s">
        <v>376</v>
      </c>
      <c r="E71" s="430">
        <v>3</v>
      </c>
      <c r="F71" s="487"/>
      <c r="G71" s="43" t="s">
        <v>389</v>
      </c>
      <c r="H71" s="24" t="s">
        <v>391</v>
      </c>
      <c r="I71" s="295">
        <v>516846</v>
      </c>
      <c r="J71" s="295">
        <v>1246316</v>
      </c>
      <c r="K71" s="25"/>
      <c r="L71" s="37"/>
    </row>
    <row r="72" spans="1:12" s="13" customFormat="1" ht="15.75" customHeight="1">
      <c r="A72" s="25">
        <v>48</v>
      </c>
      <c r="B72" s="42" t="s">
        <v>47</v>
      </c>
      <c r="C72" s="357" t="s">
        <v>164</v>
      </c>
      <c r="D72" s="25" t="s">
        <v>376</v>
      </c>
      <c r="E72" s="430">
        <v>3</v>
      </c>
      <c r="F72" s="487"/>
      <c r="G72" s="43" t="s">
        <v>390</v>
      </c>
      <c r="H72" s="24" t="s">
        <v>391</v>
      </c>
      <c r="I72" s="295">
        <v>516846</v>
      </c>
      <c r="J72" s="295">
        <v>1246316</v>
      </c>
      <c r="K72" s="25"/>
      <c r="L72" s="37"/>
    </row>
    <row r="73" spans="1:12" s="13" customFormat="1" ht="15.75" customHeight="1">
      <c r="A73" s="25">
        <v>49</v>
      </c>
      <c r="B73" s="42" t="s">
        <v>48</v>
      </c>
      <c r="C73" s="357" t="s">
        <v>164</v>
      </c>
      <c r="D73" s="25" t="s">
        <v>376</v>
      </c>
      <c r="E73" s="430">
        <v>3</v>
      </c>
      <c r="F73" s="487"/>
      <c r="G73" s="43" t="s">
        <v>392</v>
      </c>
      <c r="H73" s="24" t="s">
        <v>393</v>
      </c>
      <c r="I73" s="295">
        <v>516953</v>
      </c>
      <c r="J73" s="295">
        <v>1246255</v>
      </c>
      <c r="K73" s="25"/>
      <c r="L73" s="37"/>
    </row>
    <row r="74" spans="1:12" s="13" customFormat="1" ht="15.75" customHeight="1">
      <c r="A74" s="25">
        <v>50</v>
      </c>
      <c r="B74" s="42" t="s">
        <v>49</v>
      </c>
      <c r="C74" s="357" t="s">
        <v>164</v>
      </c>
      <c r="D74" s="25" t="s">
        <v>376</v>
      </c>
      <c r="E74" s="430">
        <v>4</v>
      </c>
      <c r="F74" s="487"/>
      <c r="G74" s="43" t="s">
        <v>394</v>
      </c>
      <c r="H74" s="24" t="s">
        <v>393</v>
      </c>
      <c r="I74" s="295">
        <v>516953</v>
      </c>
      <c r="J74" s="295">
        <v>1246255</v>
      </c>
      <c r="K74" s="25"/>
      <c r="L74" s="37"/>
    </row>
    <row r="75" spans="1:12" s="13" customFormat="1" ht="15.75" customHeight="1">
      <c r="A75" s="25">
        <v>51</v>
      </c>
      <c r="B75" s="42" t="s">
        <v>50</v>
      </c>
      <c r="C75" s="357" t="s">
        <v>164</v>
      </c>
      <c r="D75" s="25" t="s">
        <v>376</v>
      </c>
      <c r="E75" s="430">
        <v>4</v>
      </c>
      <c r="F75" s="487"/>
      <c r="G75" s="43" t="s">
        <v>165</v>
      </c>
      <c r="H75" s="24" t="s">
        <v>166</v>
      </c>
      <c r="I75" s="295">
        <v>517060</v>
      </c>
      <c r="J75" s="295" t="s">
        <v>167</v>
      </c>
      <c r="K75" s="25"/>
      <c r="L75" s="25"/>
    </row>
    <row r="76" spans="1:12" s="13" customFormat="1" ht="15.75" customHeight="1">
      <c r="A76" s="25">
        <v>52</v>
      </c>
      <c r="B76" s="42" t="s">
        <v>51</v>
      </c>
      <c r="C76" s="357" t="s">
        <v>164</v>
      </c>
      <c r="D76" s="25" t="s">
        <v>376</v>
      </c>
      <c r="E76" s="430">
        <v>4</v>
      </c>
      <c r="F76" s="487"/>
      <c r="G76" s="43" t="s">
        <v>168</v>
      </c>
      <c r="H76" s="24" t="s">
        <v>166</v>
      </c>
      <c r="I76" s="295">
        <v>517060</v>
      </c>
      <c r="J76" s="295" t="s">
        <v>167</v>
      </c>
      <c r="K76" s="25"/>
      <c r="L76" s="25"/>
    </row>
    <row r="77" spans="1:12" s="13" customFormat="1" ht="15.75" customHeight="1">
      <c r="A77" s="25">
        <v>53</v>
      </c>
      <c r="B77" s="42" t="s">
        <v>52</v>
      </c>
      <c r="C77" s="357" t="s">
        <v>164</v>
      </c>
      <c r="D77" s="25" t="s">
        <v>376</v>
      </c>
      <c r="E77" s="430">
        <v>4</v>
      </c>
      <c r="F77" s="487"/>
      <c r="G77" s="43" t="s">
        <v>395</v>
      </c>
      <c r="H77" s="24" t="s">
        <v>396</v>
      </c>
      <c r="I77" s="295">
        <v>517168</v>
      </c>
      <c r="J77" s="295">
        <v>1246050</v>
      </c>
      <c r="K77" s="25"/>
      <c r="L77" s="25"/>
    </row>
    <row r="78" spans="1:12" s="13" customFormat="1" ht="15.75" customHeight="1">
      <c r="A78" s="25">
        <v>54</v>
      </c>
      <c r="B78" s="42" t="s">
        <v>53</v>
      </c>
      <c r="C78" s="357" t="s">
        <v>164</v>
      </c>
      <c r="D78" s="25" t="s">
        <v>376</v>
      </c>
      <c r="E78" s="430">
        <v>4</v>
      </c>
      <c r="F78" s="487"/>
      <c r="G78" s="43" t="s">
        <v>397</v>
      </c>
      <c r="H78" s="24" t="s">
        <v>396</v>
      </c>
      <c r="I78" s="295">
        <v>517168</v>
      </c>
      <c r="J78" s="295">
        <v>1246050</v>
      </c>
      <c r="K78" s="25"/>
      <c r="L78" s="25"/>
    </row>
    <row r="79" spans="1:12" s="13" customFormat="1" ht="15.75" customHeight="1">
      <c r="A79" s="25">
        <v>55</v>
      </c>
      <c r="B79" s="42" t="s">
        <v>54</v>
      </c>
      <c r="C79" s="357" t="s">
        <v>164</v>
      </c>
      <c r="D79" s="25" t="s">
        <v>376</v>
      </c>
      <c r="E79" s="430">
        <v>4</v>
      </c>
      <c r="F79" s="487"/>
      <c r="G79" s="43" t="s">
        <v>398</v>
      </c>
      <c r="H79" s="24" t="s">
        <v>399</v>
      </c>
      <c r="I79" s="295">
        <v>517277</v>
      </c>
      <c r="J79" s="295">
        <v>1245947</v>
      </c>
      <c r="K79" s="25"/>
      <c r="L79" s="25"/>
    </row>
    <row r="80" spans="1:12" s="13" customFormat="1" ht="15.75" customHeight="1">
      <c r="A80" s="25">
        <v>56</v>
      </c>
      <c r="B80" s="42" t="s">
        <v>55</v>
      </c>
      <c r="C80" s="357" t="s">
        <v>164</v>
      </c>
      <c r="D80" s="25" t="s">
        <v>376</v>
      </c>
      <c r="E80" s="430">
        <v>4</v>
      </c>
      <c r="F80" s="487"/>
      <c r="G80" s="43" t="s">
        <v>400</v>
      </c>
      <c r="H80" s="24" t="s">
        <v>399</v>
      </c>
      <c r="I80" s="295">
        <v>517277</v>
      </c>
      <c r="J80" s="295">
        <v>1245947</v>
      </c>
      <c r="K80" s="25"/>
      <c r="L80" s="25"/>
    </row>
    <row r="81" spans="1:12" s="13" customFormat="1" ht="15.75" customHeight="1">
      <c r="A81" s="25">
        <v>57</v>
      </c>
      <c r="B81" s="42" t="s">
        <v>56</v>
      </c>
      <c r="C81" s="357" t="s">
        <v>164</v>
      </c>
      <c r="D81" s="25" t="s">
        <v>376</v>
      </c>
      <c r="E81" s="430">
        <v>4</v>
      </c>
      <c r="F81" s="487"/>
      <c r="G81" s="43" t="s">
        <v>169</v>
      </c>
      <c r="H81" s="24" t="s">
        <v>170</v>
      </c>
      <c r="I81" s="295">
        <v>517349</v>
      </c>
      <c r="J81" s="295" t="s">
        <v>171</v>
      </c>
      <c r="K81" s="25"/>
      <c r="L81" s="25"/>
    </row>
    <row r="82" spans="1:12" s="13" customFormat="1" ht="15.75" customHeight="1">
      <c r="A82" s="25">
        <v>58</v>
      </c>
      <c r="B82" s="42" t="s">
        <v>57</v>
      </c>
      <c r="C82" s="357" t="s">
        <v>164</v>
      </c>
      <c r="D82" s="25" t="s">
        <v>376</v>
      </c>
      <c r="E82" s="430">
        <v>3</v>
      </c>
      <c r="F82" s="487"/>
      <c r="G82" s="43" t="s">
        <v>401</v>
      </c>
      <c r="H82" s="24" t="s">
        <v>170</v>
      </c>
      <c r="I82" s="295">
        <v>517349</v>
      </c>
      <c r="J82" s="295">
        <v>1245877</v>
      </c>
      <c r="K82" s="25"/>
      <c r="L82" s="25"/>
    </row>
    <row r="83" spans="1:12" s="13" customFormat="1" ht="15.75" customHeight="1">
      <c r="A83" s="25">
        <v>59</v>
      </c>
      <c r="B83" s="42" t="s">
        <v>58</v>
      </c>
      <c r="C83" s="357" t="s">
        <v>164</v>
      </c>
      <c r="D83" s="25" t="s">
        <v>376</v>
      </c>
      <c r="E83" s="430">
        <v>3</v>
      </c>
      <c r="F83" s="487"/>
      <c r="G83" s="43" t="s">
        <v>402</v>
      </c>
      <c r="H83" s="24" t="s">
        <v>403</v>
      </c>
      <c r="I83" s="295">
        <v>517458</v>
      </c>
      <c r="J83" s="295">
        <v>1245774</v>
      </c>
      <c r="K83" s="25"/>
      <c r="L83" s="25"/>
    </row>
    <row r="84" spans="1:12" s="13" customFormat="1" ht="15.75" customHeight="1">
      <c r="A84" s="25">
        <v>60</v>
      </c>
      <c r="B84" s="42" t="s">
        <v>59</v>
      </c>
      <c r="C84" s="357" t="s">
        <v>164</v>
      </c>
      <c r="D84" s="25" t="s">
        <v>376</v>
      </c>
      <c r="E84" s="430">
        <v>3</v>
      </c>
      <c r="F84" s="487"/>
      <c r="G84" s="43" t="s">
        <v>404</v>
      </c>
      <c r="H84" s="24" t="s">
        <v>403</v>
      </c>
      <c r="I84" s="295">
        <v>517458</v>
      </c>
      <c r="J84" s="295">
        <v>1245774</v>
      </c>
      <c r="K84" s="25"/>
      <c r="L84" s="25"/>
    </row>
    <row r="85" spans="1:12" s="13" customFormat="1" ht="15.75" customHeight="1">
      <c r="A85" s="25">
        <v>61</v>
      </c>
      <c r="B85" s="42" t="s">
        <v>60</v>
      </c>
      <c r="C85" s="357" t="s">
        <v>164</v>
      </c>
      <c r="D85" s="25" t="s">
        <v>376</v>
      </c>
      <c r="E85" s="430">
        <v>3</v>
      </c>
      <c r="F85" s="487"/>
      <c r="G85" s="43" t="s">
        <v>405</v>
      </c>
      <c r="H85" s="24" t="s">
        <v>406</v>
      </c>
      <c r="I85" s="295">
        <v>517572</v>
      </c>
      <c r="J85" s="295">
        <v>1245674</v>
      </c>
      <c r="K85" s="25"/>
      <c r="L85" s="25"/>
    </row>
    <row r="86" spans="1:12" s="13" customFormat="1" ht="15.75" customHeight="1">
      <c r="A86" s="25">
        <v>62</v>
      </c>
      <c r="B86" s="42" t="s">
        <v>61</v>
      </c>
      <c r="C86" s="357" t="s">
        <v>164</v>
      </c>
      <c r="D86" s="25" t="s">
        <v>376</v>
      </c>
      <c r="E86" s="430">
        <v>3</v>
      </c>
      <c r="F86" s="487"/>
      <c r="G86" s="43" t="s">
        <v>407</v>
      </c>
      <c r="H86" s="24" t="s">
        <v>406</v>
      </c>
      <c r="I86" s="295">
        <v>517572</v>
      </c>
      <c r="J86" s="295">
        <v>1245674</v>
      </c>
      <c r="K86" s="25"/>
      <c r="L86" s="25"/>
    </row>
    <row r="87" spans="1:12" s="13" customFormat="1" ht="15.75" customHeight="1">
      <c r="A87" s="25">
        <v>63</v>
      </c>
      <c r="B87" s="43" t="s">
        <v>62</v>
      </c>
      <c r="C87" s="357" t="s">
        <v>3839</v>
      </c>
      <c r="D87" s="25" t="s">
        <v>376</v>
      </c>
      <c r="E87" s="430">
        <v>40</v>
      </c>
      <c r="F87" s="485">
        <v>0.63</v>
      </c>
      <c r="G87" s="43" t="s">
        <v>172</v>
      </c>
      <c r="H87" s="24" t="s">
        <v>173</v>
      </c>
      <c r="I87" s="295">
        <v>514054</v>
      </c>
      <c r="J87" s="295" t="s">
        <v>174</v>
      </c>
      <c r="K87" s="25"/>
      <c r="L87" s="25"/>
    </row>
    <row r="88" spans="1:12" s="13" customFormat="1" ht="15.75" customHeight="1">
      <c r="A88" s="25">
        <v>64</v>
      </c>
      <c r="B88" s="43" t="s">
        <v>408</v>
      </c>
      <c r="C88" s="357" t="s">
        <v>3839</v>
      </c>
      <c r="D88" s="25" t="s">
        <v>376</v>
      </c>
      <c r="E88" s="430">
        <v>5</v>
      </c>
      <c r="F88" s="485">
        <v>0.05</v>
      </c>
      <c r="G88" s="43" t="s">
        <v>409</v>
      </c>
      <c r="H88" s="24" t="s">
        <v>410</v>
      </c>
      <c r="I88" s="295">
        <v>513817</v>
      </c>
      <c r="J88" s="295">
        <v>1243470</v>
      </c>
      <c r="K88" s="25"/>
      <c r="L88" s="25"/>
    </row>
    <row r="89" spans="1:12" s="13" customFormat="1" ht="15.75" customHeight="1">
      <c r="A89" s="25">
        <v>65</v>
      </c>
      <c r="B89" s="43" t="s">
        <v>63</v>
      </c>
      <c r="C89" s="357" t="s">
        <v>3839</v>
      </c>
      <c r="D89" s="25" t="s">
        <v>376</v>
      </c>
      <c r="E89" s="430">
        <v>70</v>
      </c>
      <c r="F89" s="485">
        <v>1</v>
      </c>
      <c r="G89" s="43" t="s">
        <v>175</v>
      </c>
      <c r="H89" s="24" t="s">
        <v>176</v>
      </c>
      <c r="I89" s="295">
        <v>513502</v>
      </c>
      <c r="J89" s="295" t="s">
        <v>177</v>
      </c>
      <c r="K89" s="25"/>
      <c r="L89" s="25"/>
    </row>
    <row r="90" spans="1:12" s="13" customFormat="1" ht="15.75" customHeight="1">
      <c r="A90" s="25">
        <v>66</v>
      </c>
      <c r="B90" s="43" t="s">
        <v>480</v>
      </c>
      <c r="C90" s="357" t="s">
        <v>3839</v>
      </c>
      <c r="D90" s="25" t="s">
        <v>376</v>
      </c>
      <c r="E90" s="430">
        <v>40</v>
      </c>
      <c r="F90" s="485">
        <v>1.07</v>
      </c>
      <c r="G90" s="43" t="s">
        <v>178</v>
      </c>
      <c r="H90" s="24" t="s">
        <v>179</v>
      </c>
      <c r="I90" s="295">
        <v>513097</v>
      </c>
      <c r="J90" s="295" t="s">
        <v>180</v>
      </c>
      <c r="K90" s="25"/>
      <c r="L90" s="25"/>
    </row>
    <row r="91" spans="1:12" s="13" customFormat="1" ht="15.75" customHeight="1">
      <c r="A91" s="25">
        <v>67</v>
      </c>
      <c r="B91" s="43" t="s">
        <v>64</v>
      </c>
      <c r="C91" s="357" t="s">
        <v>3839</v>
      </c>
      <c r="D91" s="25" t="s">
        <v>376</v>
      </c>
      <c r="E91" s="430">
        <v>70</v>
      </c>
      <c r="F91" s="485">
        <v>0.95</v>
      </c>
      <c r="G91" s="43" t="s">
        <v>181</v>
      </c>
      <c r="H91" s="24" t="s">
        <v>182</v>
      </c>
      <c r="I91" s="295">
        <v>512844</v>
      </c>
      <c r="J91" s="295" t="s">
        <v>183</v>
      </c>
      <c r="K91" s="25"/>
      <c r="L91" s="25"/>
    </row>
    <row r="92" spans="1:12" s="13" customFormat="1" ht="15.75" customHeight="1">
      <c r="A92" s="25">
        <v>68</v>
      </c>
      <c r="B92" s="43" t="s">
        <v>479</v>
      </c>
      <c r="C92" s="357" t="s">
        <v>3839</v>
      </c>
      <c r="D92" s="25" t="s">
        <v>376</v>
      </c>
      <c r="E92" s="430">
        <v>35</v>
      </c>
      <c r="F92" s="485">
        <v>0.505</v>
      </c>
      <c r="G92" s="43" t="s">
        <v>184</v>
      </c>
      <c r="H92" s="24" t="s">
        <v>185</v>
      </c>
      <c r="I92" s="295">
        <v>512559</v>
      </c>
      <c r="J92" s="295" t="s">
        <v>186</v>
      </c>
      <c r="K92" s="25"/>
      <c r="L92" s="25"/>
    </row>
    <row r="93" spans="1:12" s="13" customFormat="1" ht="15.75" customHeight="1">
      <c r="A93" s="25">
        <v>69</v>
      </c>
      <c r="B93" s="43" t="s">
        <v>65</v>
      </c>
      <c r="C93" s="357" t="s">
        <v>3839</v>
      </c>
      <c r="D93" s="25" t="s">
        <v>376</v>
      </c>
      <c r="E93" s="430">
        <v>60</v>
      </c>
      <c r="F93" s="485">
        <v>0.95</v>
      </c>
      <c r="G93" s="43" t="s">
        <v>187</v>
      </c>
      <c r="H93" s="24" t="s">
        <v>188</v>
      </c>
      <c r="I93" s="295">
        <v>512287</v>
      </c>
      <c r="J93" s="295" t="s">
        <v>189</v>
      </c>
      <c r="K93" s="25"/>
      <c r="L93" s="45"/>
    </row>
    <row r="94" spans="1:12" s="13" customFormat="1" ht="15.75" customHeight="1">
      <c r="A94" s="25">
        <v>70</v>
      </c>
      <c r="B94" s="43" t="s">
        <v>66</v>
      </c>
      <c r="C94" s="357" t="s">
        <v>3839</v>
      </c>
      <c r="D94" s="25" t="s">
        <v>376</v>
      </c>
      <c r="E94" s="430">
        <v>55</v>
      </c>
      <c r="F94" s="485">
        <v>1.26</v>
      </c>
      <c r="G94" s="43" t="s">
        <v>190</v>
      </c>
      <c r="H94" s="24" t="s">
        <v>191</v>
      </c>
      <c r="I94" s="295">
        <v>511599</v>
      </c>
      <c r="J94" s="295" t="s">
        <v>192</v>
      </c>
      <c r="K94" s="25"/>
      <c r="L94" s="45"/>
    </row>
    <row r="95" spans="1:12" s="13" customFormat="1" ht="15.75" customHeight="1">
      <c r="A95" s="25">
        <v>71</v>
      </c>
      <c r="B95" s="43" t="s">
        <v>67</v>
      </c>
      <c r="C95" s="357" t="s">
        <v>3839</v>
      </c>
      <c r="D95" s="25" t="s">
        <v>376</v>
      </c>
      <c r="E95" s="429">
        <v>50</v>
      </c>
      <c r="F95" s="484">
        <v>1.5</v>
      </c>
      <c r="G95" s="43" t="s">
        <v>193</v>
      </c>
      <c r="H95" s="25" t="s">
        <v>194</v>
      </c>
      <c r="I95" s="293">
        <v>510796</v>
      </c>
      <c r="J95" s="293" t="s">
        <v>195</v>
      </c>
      <c r="K95" s="25"/>
      <c r="L95" s="45"/>
    </row>
    <row r="96" spans="1:12" s="13" customFormat="1" ht="15.75" customHeight="1">
      <c r="A96" s="25">
        <v>72</v>
      </c>
      <c r="B96" s="43" t="s">
        <v>68</v>
      </c>
      <c r="C96" s="357" t="s">
        <v>3839</v>
      </c>
      <c r="D96" s="25" t="s">
        <v>376</v>
      </c>
      <c r="E96" s="430">
        <v>15</v>
      </c>
      <c r="F96" s="487"/>
      <c r="G96" s="43" t="s">
        <v>196</v>
      </c>
      <c r="H96" s="24" t="s">
        <v>367</v>
      </c>
      <c r="I96" s="295">
        <v>514746</v>
      </c>
      <c r="J96" s="295">
        <v>1243578</v>
      </c>
      <c r="K96" s="25"/>
      <c r="L96" s="45"/>
    </row>
    <row r="97" spans="1:12" s="13" customFormat="1" ht="15.75" customHeight="1">
      <c r="A97" s="25">
        <v>73</v>
      </c>
      <c r="B97" s="43" t="s">
        <v>69</v>
      </c>
      <c r="C97" s="357" t="s">
        <v>3839</v>
      </c>
      <c r="D97" s="25" t="s">
        <v>376</v>
      </c>
      <c r="E97" s="430">
        <v>15</v>
      </c>
      <c r="F97" s="487"/>
      <c r="G97" s="43" t="s">
        <v>447</v>
      </c>
      <c r="H97" s="24" t="s">
        <v>452</v>
      </c>
      <c r="I97" s="295">
        <v>514719</v>
      </c>
      <c r="J97" s="295">
        <v>1243471</v>
      </c>
      <c r="K97" s="25"/>
      <c r="L97" s="45"/>
    </row>
    <row r="98" spans="1:12" s="13" customFormat="1" ht="15.75" customHeight="1">
      <c r="A98" s="25">
        <v>74</v>
      </c>
      <c r="B98" s="43" t="s">
        <v>70</v>
      </c>
      <c r="C98" s="357" t="s">
        <v>3839</v>
      </c>
      <c r="D98" s="25" t="s">
        <v>376</v>
      </c>
      <c r="E98" s="430">
        <v>15</v>
      </c>
      <c r="F98" s="487"/>
      <c r="G98" s="43" t="s">
        <v>448</v>
      </c>
      <c r="H98" s="24" t="s">
        <v>453</v>
      </c>
      <c r="I98" s="295">
        <v>514705</v>
      </c>
      <c r="J98" s="295">
        <v>1243356</v>
      </c>
      <c r="K98" s="25"/>
      <c r="L98" s="45"/>
    </row>
    <row r="99" spans="1:12" s="13" customFormat="1" ht="15.75" customHeight="1">
      <c r="A99" s="25">
        <v>75</v>
      </c>
      <c r="B99" s="43" t="s">
        <v>71</v>
      </c>
      <c r="C99" s="357" t="s">
        <v>3839</v>
      </c>
      <c r="D99" s="25" t="s">
        <v>376</v>
      </c>
      <c r="E99" s="430">
        <v>15</v>
      </c>
      <c r="F99" s="487"/>
      <c r="G99" s="43" t="s">
        <v>449</v>
      </c>
      <c r="H99" s="24" t="s">
        <v>274</v>
      </c>
      <c r="I99" s="295">
        <v>514621</v>
      </c>
      <c r="J99" s="295">
        <v>1243142</v>
      </c>
      <c r="K99" s="25"/>
      <c r="L99" s="45"/>
    </row>
    <row r="100" spans="1:12" s="13" customFormat="1" ht="15.75" customHeight="1">
      <c r="A100" s="25">
        <v>76</v>
      </c>
      <c r="B100" s="43" t="s">
        <v>481</v>
      </c>
      <c r="C100" s="357" t="s">
        <v>3839</v>
      </c>
      <c r="D100" s="25" t="s">
        <v>376</v>
      </c>
      <c r="E100" s="430">
        <v>15</v>
      </c>
      <c r="F100" s="487"/>
      <c r="G100" s="43" t="s">
        <v>450</v>
      </c>
      <c r="H100" s="24" t="s">
        <v>454</v>
      </c>
      <c r="I100" s="295">
        <v>514566</v>
      </c>
      <c r="J100" s="295">
        <v>1243020</v>
      </c>
      <c r="K100" s="25"/>
      <c r="L100" s="45"/>
    </row>
    <row r="101" spans="1:12" s="13" customFormat="1" ht="15.75" customHeight="1">
      <c r="A101" s="25">
        <v>77</v>
      </c>
      <c r="B101" s="43" t="s">
        <v>482</v>
      </c>
      <c r="C101" s="357" t="s">
        <v>3839</v>
      </c>
      <c r="D101" s="25" t="s">
        <v>376</v>
      </c>
      <c r="E101" s="430">
        <v>25</v>
      </c>
      <c r="F101" s="485">
        <v>0.78</v>
      </c>
      <c r="G101" s="43" t="s">
        <v>451</v>
      </c>
      <c r="H101" s="24" t="s">
        <v>455</v>
      </c>
      <c r="I101" s="295">
        <v>514560</v>
      </c>
      <c r="J101" s="295">
        <v>1242910</v>
      </c>
      <c r="K101" s="25"/>
      <c r="L101" s="45"/>
    </row>
    <row r="102" spans="1:12" s="13" customFormat="1" ht="15.75" customHeight="1">
      <c r="A102" s="25">
        <v>78</v>
      </c>
      <c r="B102" s="42" t="s">
        <v>72</v>
      </c>
      <c r="C102" s="357" t="s">
        <v>197</v>
      </c>
      <c r="D102" s="25" t="s">
        <v>376</v>
      </c>
      <c r="E102" s="430">
        <v>10</v>
      </c>
      <c r="F102" s="487"/>
      <c r="G102" s="43" t="s">
        <v>198</v>
      </c>
      <c r="H102" s="24" t="s">
        <v>199</v>
      </c>
      <c r="I102" s="295">
        <v>515551</v>
      </c>
      <c r="J102" s="295" t="s">
        <v>200</v>
      </c>
      <c r="K102" s="25"/>
      <c r="L102" s="45"/>
    </row>
    <row r="103" spans="1:12" s="13" customFormat="1" ht="15.75" customHeight="1">
      <c r="A103" s="25">
        <v>79</v>
      </c>
      <c r="B103" s="42" t="s">
        <v>73</v>
      </c>
      <c r="C103" s="357" t="s">
        <v>197</v>
      </c>
      <c r="D103" s="25" t="s">
        <v>376</v>
      </c>
      <c r="E103" s="430">
        <v>10</v>
      </c>
      <c r="F103" s="487"/>
      <c r="G103" s="43" t="s">
        <v>201</v>
      </c>
      <c r="H103" s="24" t="s">
        <v>199</v>
      </c>
      <c r="I103" s="295">
        <v>515551</v>
      </c>
      <c r="J103" s="295" t="s">
        <v>200</v>
      </c>
      <c r="K103" s="25"/>
      <c r="L103" s="45"/>
    </row>
    <row r="104" spans="1:12" s="13" customFormat="1" ht="15.75" customHeight="1">
      <c r="A104" s="25">
        <v>80</v>
      </c>
      <c r="B104" s="42" t="s">
        <v>74</v>
      </c>
      <c r="C104" s="357" t="s">
        <v>197</v>
      </c>
      <c r="D104" s="25" t="s">
        <v>376</v>
      </c>
      <c r="E104" s="430">
        <v>5</v>
      </c>
      <c r="F104" s="487"/>
      <c r="G104" s="43" t="s">
        <v>202</v>
      </c>
      <c r="H104" s="24" t="s">
        <v>203</v>
      </c>
      <c r="I104" s="295">
        <v>515632</v>
      </c>
      <c r="J104" s="295" t="s">
        <v>204</v>
      </c>
      <c r="K104" s="25"/>
      <c r="L104" s="45"/>
    </row>
    <row r="105" spans="1:12" s="13" customFormat="1" ht="15.75" customHeight="1">
      <c r="A105" s="25">
        <v>81</v>
      </c>
      <c r="B105" s="42" t="s">
        <v>75</v>
      </c>
      <c r="C105" s="357" t="s">
        <v>197</v>
      </c>
      <c r="D105" s="25" t="s">
        <v>376</v>
      </c>
      <c r="E105" s="430">
        <v>5</v>
      </c>
      <c r="F105" s="487"/>
      <c r="G105" s="43" t="s">
        <v>205</v>
      </c>
      <c r="H105" s="24" t="s">
        <v>203</v>
      </c>
      <c r="I105" s="295">
        <v>515632</v>
      </c>
      <c r="J105" s="295" t="s">
        <v>204</v>
      </c>
      <c r="K105" s="25"/>
      <c r="L105" s="45"/>
    </row>
    <row r="106" spans="1:12" s="13" customFormat="1" ht="15.75" customHeight="1">
      <c r="A106" s="25">
        <v>82</v>
      </c>
      <c r="B106" s="42" t="s">
        <v>76</v>
      </c>
      <c r="C106" s="357" t="s">
        <v>197</v>
      </c>
      <c r="D106" s="25" t="s">
        <v>376</v>
      </c>
      <c r="E106" s="430">
        <v>5</v>
      </c>
      <c r="F106" s="487"/>
      <c r="G106" s="43" t="s">
        <v>206</v>
      </c>
      <c r="H106" s="24" t="s">
        <v>207</v>
      </c>
      <c r="I106" s="295">
        <v>515729</v>
      </c>
      <c r="J106" s="295" t="s">
        <v>208</v>
      </c>
      <c r="K106" s="25"/>
      <c r="L106" s="45"/>
    </row>
    <row r="107" spans="1:12" s="13" customFormat="1" ht="15.75" customHeight="1">
      <c r="A107" s="25">
        <v>83</v>
      </c>
      <c r="B107" s="42" t="s">
        <v>209</v>
      </c>
      <c r="C107" s="357" t="s">
        <v>197</v>
      </c>
      <c r="D107" s="25" t="s">
        <v>376</v>
      </c>
      <c r="E107" s="430">
        <v>5</v>
      </c>
      <c r="F107" s="487"/>
      <c r="G107" s="43" t="s">
        <v>210</v>
      </c>
      <c r="H107" s="24" t="s">
        <v>207</v>
      </c>
      <c r="I107" s="295">
        <v>515729</v>
      </c>
      <c r="J107" s="295" t="s">
        <v>208</v>
      </c>
      <c r="K107" s="25"/>
      <c r="L107" s="45"/>
    </row>
    <row r="108" spans="1:12" s="13" customFormat="1" ht="15.75" customHeight="1">
      <c r="A108" s="25">
        <v>84</v>
      </c>
      <c r="B108" s="42" t="s">
        <v>77</v>
      </c>
      <c r="C108" s="357" t="s">
        <v>197</v>
      </c>
      <c r="D108" s="25" t="s">
        <v>376</v>
      </c>
      <c r="E108" s="430">
        <v>5</v>
      </c>
      <c r="F108" s="487"/>
      <c r="G108" s="43" t="s">
        <v>456</v>
      </c>
      <c r="H108" s="24" t="s">
        <v>222</v>
      </c>
      <c r="I108" s="295">
        <v>515852</v>
      </c>
      <c r="J108" s="295">
        <v>1245404</v>
      </c>
      <c r="K108" s="25"/>
      <c r="L108" s="45"/>
    </row>
    <row r="109" spans="1:12" s="13" customFormat="1" ht="15.75" customHeight="1">
      <c r="A109" s="25">
        <v>85</v>
      </c>
      <c r="B109" s="42" t="s">
        <v>78</v>
      </c>
      <c r="C109" s="357" t="s">
        <v>197</v>
      </c>
      <c r="D109" s="25" t="s">
        <v>376</v>
      </c>
      <c r="E109" s="430">
        <v>5</v>
      </c>
      <c r="F109" s="487"/>
      <c r="G109" s="43" t="s">
        <v>457</v>
      </c>
      <c r="H109" s="24" t="s">
        <v>222</v>
      </c>
      <c r="I109" s="295">
        <v>515852</v>
      </c>
      <c r="J109" s="295">
        <v>1245404</v>
      </c>
      <c r="K109" s="25"/>
      <c r="L109" s="45"/>
    </row>
    <row r="110" spans="1:12" s="13" customFormat="1" ht="15.75" customHeight="1">
      <c r="A110" s="25">
        <v>86</v>
      </c>
      <c r="B110" s="42" t="s">
        <v>79</v>
      </c>
      <c r="C110" s="357" t="s">
        <v>197</v>
      </c>
      <c r="D110" s="25" t="s">
        <v>376</v>
      </c>
      <c r="E110" s="430">
        <v>5</v>
      </c>
      <c r="F110" s="487"/>
      <c r="G110" s="43" t="s">
        <v>458</v>
      </c>
      <c r="H110" s="24" t="s">
        <v>466</v>
      </c>
      <c r="I110" s="295">
        <v>515970</v>
      </c>
      <c r="J110" s="295">
        <v>1245317</v>
      </c>
      <c r="K110" s="25"/>
      <c r="L110" s="45"/>
    </row>
    <row r="111" spans="1:12" s="13" customFormat="1" ht="15.75" customHeight="1">
      <c r="A111" s="25">
        <v>87</v>
      </c>
      <c r="B111" s="42" t="s">
        <v>80</v>
      </c>
      <c r="C111" s="357" t="s">
        <v>197</v>
      </c>
      <c r="D111" s="25" t="s">
        <v>376</v>
      </c>
      <c r="E111" s="430">
        <v>5</v>
      </c>
      <c r="F111" s="487"/>
      <c r="G111" s="43" t="s">
        <v>459</v>
      </c>
      <c r="H111" s="24" t="s">
        <v>466</v>
      </c>
      <c r="I111" s="295">
        <v>515970</v>
      </c>
      <c r="J111" s="295">
        <v>1245317</v>
      </c>
      <c r="K111" s="25"/>
      <c r="L111" s="45"/>
    </row>
    <row r="112" spans="1:12" s="13" customFormat="1" ht="15.75" customHeight="1">
      <c r="A112" s="25">
        <v>88</v>
      </c>
      <c r="B112" s="42" t="s">
        <v>81</v>
      </c>
      <c r="C112" s="357" t="s">
        <v>197</v>
      </c>
      <c r="D112" s="25" t="s">
        <v>376</v>
      </c>
      <c r="E112" s="430">
        <v>5</v>
      </c>
      <c r="F112" s="487"/>
      <c r="G112" s="43" t="s">
        <v>460</v>
      </c>
      <c r="H112" s="24" t="s">
        <v>467</v>
      </c>
      <c r="I112" s="295">
        <v>516089</v>
      </c>
      <c r="J112" s="295">
        <v>1245229</v>
      </c>
      <c r="K112" s="25"/>
      <c r="L112" s="45"/>
    </row>
    <row r="113" spans="1:12" s="13" customFormat="1" ht="15.75" customHeight="1">
      <c r="A113" s="25">
        <v>89</v>
      </c>
      <c r="B113" s="42" t="s">
        <v>82</v>
      </c>
      <c r="C113" s="357" t="s">
        <v>197</v>
      </c>
      <c r="D113" s="25" t="s">
        <v>376</v>
      </c>
      <c r="E113" s="430">
        <v>5</v>
      </c>
      <c r="F113" s="487"/>
      <c r="G113" s="43" t="s">
        <v>461</v>
      </c>
      <c r="H113" s="24" t="s">
        <v>467</v>
      </c>
      <c r="I113" s="295">
        <v>516089</v>
      </c>
      <c r="J113" s="295">
        <v>1245229</v>
      </c>
      <c r="K113" s="25"/>
      <c r="L113" s="45"/>
    </row>
    <row r="114" spans="1:12" s="13" customFormat="1" ht="15.75" customHeight="1">
      <c r="A114" s="25">
        <v>90</v>
      </c>
      <c r="B114" s="42" t="s">
        <v>83</v>
      </c>
      <c r="C114" s="357" t="s">
        <v>197</v>
      </c>
      <c r="D114" s="25" t="s">
        <v>376</v>
      </c>
      <c r="E114" s="430">
        <v>5</v>
      </c>
      <c r="F114" s="487"/>
      <c r="G114" s="43" t="s">
        <v>462</v>
      </c>
      <c r="H114" s="24" t="s">
        <v>468</v>
      </c>
      <c r="I114" s="295">
        <v>516186</v>
      </c>
      <c r="J114" s="295">
        <v>1245159</v>
      </c>
      <c r="K114" s="25"/>
      <c r="L114" s="45"/>
    </row>
    <row r="115" spans="1:12" s="13" customFormat="1" ht="15.75" customHeight="1">
      <c r="A115" s="25">
        <v>91</v>
      </c>
      <c r="B115" s="42" t="s">
        <v>84</v>
      </c>
      <c r="C115" s="357" t="s">
        <v>197</v>
      </c>
      <c r="D115" s="25" t="s">
        <v>376</v>
      </c>
      <c r="E115" s="430">
        <v>5</v>
      </c>
      <c r="F115" s="487"/>
      <c r="G115" s="43" t="s">
        <v>463</v>
      </c>
      <c r="H115" s="24" t="s">
        <v>468</v>
      </c>
      <c r="I115" s="295">
        <v>516186</v>
      </c>
      <c r="J115" s="295">
        <v>1245159</v>
      </c>
      <c r="K115" s="25"/>
      <c r="L115" s="45"/>
    </row>
    <row r="116" spans="1:12" s="13" customFormat="1" ht="15.75" customHeight="1">
      <c r="A116" s="25">
        <v>92</v>
      </c>
      <c r="B116" s="42" t="s">
        <v>85</v>
      </c>
      <c r="C116" s="357" t="s">
        <v>197</v>
      </c>
      <c r="D116" s="25" t="s">
        <v>376</v>
      </c>
      <c r="E116" s="430">
        <v>5</v>
      </c>
      <c r="F116" s="487"/>
      <c r="G116" s="43" t="s">
        <v>464</v>
      </c>
      <c r="H116" s="24" t="s">
        <v>469</v>
      </c>
      <c r="I116" s="295">
        <v>516294</v>
      </c>
      <c r="J116" s="295">
        <v>1245079</v>
      </c>
      <c r="K116" s="25"/>
      <c r="L116" s="45"/>
    </row>
    <row r="117" spans="1:12" s="13" customFormat="1" ht="15.75" customHeight="1">
      <c r="A117" s="25">
        <v>93</v>
      </c>
      <c r="B117" s="42" t="s">
        <v>86</v>
      </c>
      <c r="C117" s="357" t="s">
        <v>197</v>
      </c>
      <c r="D117" s="25" t="s">
        <v>376</v>
      </c>
      <c r="E117" s="430">
        <v>5</v>
      </c>
      <c r="F117" s="487"/>
      <c r="G117" s="43" t="s">
        <v>465</v>
      </c>
      <c r="H117" s="24" t="s">
        <v>469</v>
      </c>
      <c r="I117" s="295">
        <v>516294</v>
      </c>
      <c r="J117" s="295">
        <v>1245079</v>
      </c>
      <c r="K117" s="25"/>
      <c r="L117" s="45"/>
    </row>
    <row r="118" spans="1:12" s="13" customFormat="1" ht="15.75" customHeight="1">
      <c r="A118" s="25">
        <v>94</v>
      </c>
      <c r="B118" s="42" t="s">
        <v>87</v>
      </c>
      <c r="C118" s="357" t="s">
        <v>197</v>
      </c>
      <c r="D118" s="25" t="s">
        <v>376</v>
      </c>
      <c r="E118" s="430">
        <v>7</v>
      </c>
      <c r="F118" s="487"/>
      <c r="G118" s="43" t="s">
        <v>211</v>
      </c>
      <c r="H118" s="24" t="s">
        <v>212</v>
      </c>
      <c r="I118" s="295">
        <v>515273</v>
      </c>
      <c r="J118" s="295" t="s">
        <v>213</v>
      </c>
      <c r="K118" s="25"/>
      <c r="L118" s="45"/>
    </row>
    <row r="119" spans="1:12" s="13" customFormat="1" ht="15.75" customHeight="1">
      <c r="A119" s="25">
        <v>95</v>
      </c>
      <c r="B119" s="42" t="s">
        <v>88</v>
      </c>
      <c r="C119" s="357" t="s">
        <v>197</v>
      </c>
      <c r="D119" s="25" t="s">
        <v>376</v>
      </c>
      <c r="E119" s="430">
        <v>7</v>
      </c>
      <c r="F119" s="487"/>
      <c r="G119" s="43" t="s">
        <v>470</v>
      </c>
      <c r="H119" s="24" t="s">
        <v>212</v>
      </c>
      <c r="I119" s="295">
        <v>515273</v>
      </c>
      <c r="J119" s="295">
        <v>1245088</v>
      </c>
      <c r="K119" s="25"/>
      <c r="L119" s="45"/>
    </row>
    <row r="120" spans="1:12" s="13" customFormat="1" ht="15.75" customHeight="1">
      <c r="A120" s="25">
        <v>96</v>
      </c>
      <c r="B120" s="42" t="s">
        <v>89</v>
      </c>
      <c r="C120" s="357" t="s">
        <v>197</v>
      </c>
      <c r="D120" s="25" t="s">
        <v>376</v>
      </c>
      <c r="E120" s="430">
        <v>7</v>
      </c>
      <c r="F120" s="487"/>
      <c r="G120" s="43" t="s">
        <v>214</v>
      </c>
      <c r="H120" s="24" t="s">
        <v>215</v>
      </c>
      <c r="I120" s="295">
        <v>515389</v>
      </c>
      <c r="J120" s="295" t="s">
        <v>216</v>
      </c>
      <c r="K120" s="25"/>
      <c r="L120" s="45"/>
    </row>
    <row r="121" spans="1:12" s="13" customFormat="1" ht="15.75" customHeight="1">
      <c r="A121" s="25">
        <v>97</v>
      </c>
      <c r="B121" s="42" t="s">
        <v>90</v>
      </c>
      <c r="C121" s="357" t="s">
        <v>197</v>
      </c>
      <c r="D121" s="25" t="s">
        <v>376</v>
      </c>
      <c r="E121" s="430">
        <v>7</v>
      </c>
      <c r="F121" s="487"/>
      <c r="G121" s="43" t="s">
        <v>471</v>
      </c>
      <c r="H121" s="24" t="s">
        <v>215</v>
      </c>
      <c r="I121" s="295">
        <v>515389</v>
      </c>
      <c r="J121" s="295">
        <v>1245005</v>
      </c>
      <c r="K121" s="25"/>
      <c r="L121" s="45"/>
    </row>
    <row r="122" spans="1:12" s="13" customFormat="1" ht="15.75" customHeight="1">
      <c r="A122" s="25">
        <v>98</v>
      </c>
      <c r="B122" s="42" t="s">
        <v>91</v>
      </c>
      <c r="C122" s="357" t="s">
        <v>197</v>
      </c>
      <c r="D122" s="25" t="s">
        <v>376</v>
      </c>
      <c r="E122" s="430">
        <v>7</v>
      </c>
      <c r="F122" s="487"/>
      <c r="G122" s="43" t="s">
        <v>217</v>
      </c>
      <c r="H122" s="24" t="s">
        <v>218</v>
      </c>
      <c r="I122" s="295">
        <v>515508</v>
      </c>
      <c r="J122" s="295" t="s">
        <v>219</v>
      </c>
      <c r="K122" s="25"/>
      <c r="L122" s="45"/>
    </row>
    <row r="123" spans="1:12" s="13" customFormat="1" ht="15.75" customHeight="1">
      <c r="A123" s="25">
        <v>99</v>
      </c>
      <c r="B123" s="42" t="s">
        <v>92</v>
      </c>
      <c r="C123" s="357" t="s">
        <v>197</v>
      </c>
      <c r="D123" s="25" t="s">
        <v>376</v>
      </c>
      <c r="E123" s="430">
        <v>7</v>
      </c>
      <c r="F123" s="487"/>
      <c r="G123" s="43" t="s">
        <v>220</v>
      </c>
      <c r="H123" s="24" t="s">
        <v>218</v>
      </c>
      <c r="I123" s="295">
        <v>515508</v>
      </c>
      <c r="J123" s="295" t="s">
        <v>219</v>
      </c>
      <c r="K123" s="25"/>
      <c r="L123" s="45"/>
    </row>
    <row r="124" spans="1:12" s="13" customFormat="1" ht="15.75" customHeight="1">
      <c r="A124" s="25">
        <v>100</v>
      </c>
      <c r="B124" s="42" t="s">
        <v>93</v>
      </c>
      <c r="C124" s="357" t="s">
        <v>197</v>
      </c>
      <c r="D124" s="25" t="s">
        <v>376</v>
      </c>
      <c r="E124" s="430">
        <v>7</v>
      </c>
      <c r="F124" s="487"/>
      <c r="G124" s="43" t="s">
        <v>221</v>
      </c>
      <c r="H124" s="24" t="s">
        <v>222</v>
      </c>
      <c r="I124" s="295">
        <v>515634</v>
      </c>
      <c r="J124" s="295" t="s">
        <v>223</v>
      </c>
      <c r="K124" s="25"/>
      <c r="L124" s="45"/>
    </row>
    <row r="125" spans="1:12" s="13" customFormat="1" ht="15.75" customHeight="1">
      <c r="A125" s="25">
        <v>101</v>
      </c>
      <c r="B125" s="42" t="s">
        <v>94</v>
      </c>
      <c r="C125" s="357" t="s">
        <v>197</v>
      </c>
      <c r="D125" s="25" t="s">
        <v>376</v>
      </c>
      <c r="E125" s="430">
        <v>7</v>
      </c>
      <c r="F125" s="487"/>
      <c r="G125" s="43" t="s">
        <v>224</v>
      </c>
      <c r="H125" s="24" t="s">
        <v>222</v>
      </c>
      <c r="I125" s="295">
        <v>515634</v>
      </c>
      <c r="J125" s="295" t="s">
        <v>223</v>
      </c>
      <c r="K125" s="25"/>
      <c r="L125" s="45"/>
    </row>
    <row r="126" spans="1:12" s="13" customFormat="1" ht="15.75" customHeight="1">
      <c r="A126" s="25">
        <v>102</v>
      </c>
      <c r="B126" s="42" t="s">
        <v>95</v>
      </c>
      <c r="C126" s="357" t="s">
        <v>197</v>
      </c>
      <c r="D126" s="25" t="s">
        <v>376</v>
      </c>
      <c r="E126" s="430">
        <v>7</v>
      </c>
      <c r="F126" s="487"/>
      <c r="G126" s="43" t="s">
        <v>472</v>
      </c>
      <c r="H126" s="24" t="s">
        <v>474</v>
      </c>
      <c r="I126" s="295">
        <v>515757</v>
      </c>
      <c r="J126" s="295">
        <v>1244736</v>
      </c>
      <c r="K126" s="25"/>
      <c r="L126" s="45"/>
    </row>
    <row r="127" spans="1:12" s="13" customFormat="1" ht="15.75" customHeight="1">
      <c r="A127" s="25">
        <v>103</v>
      </c>
      <c r="B127" s="42" t="s">
        <v>96</v>
      </c>
      <c r="C127" s="357" t="s">
        <v>197</v>
      </c>
      <c r="D127" s="25" t="s">
        <v>376</v>
      </c>
      <c r="E127" s="430">
        <v>7</v>
      </c>
      <c r="F127" s="487"/>
      <c r="G127" s="43" t="s">
        <v>473</v>
      </c>
      <c r="H127" s="24" t="s">
        <v>474</v>
      </c>
      <c r="I127" s="295">
        <v>515757</v>
      </c>
      <c r="J127" s="295">
        <v>1244736</v>
      </c>
      <c r="K127" s="25"/>
      <c r="L127" s="45"/>
    </row>
    <row r="128" spans="1:12" s="13" customFormat="1" ht="15.75" customHeight="1">
      <c r="A128" s="25">
        <v>104</v>
      </c>
      <c r="B128" s="42" t="s">
        <v>97</v>
      </c>
      <c r="C128" s="357" t="s">
        <v>197</v>
      </c>
      <c r="D128" s="25" t="s">
        <v>376</v>
      </c>
      <c r="E128" s="430">
        <v>9</v>
      </c>
      <c r="F128" s="487"/>
      <c r="G128" s="43" t="s">
        <v>475</v>
      </c>
      <c r="H128" s="24" t="s">
        <v>477</v>
      </c>
      <c r="I128" s="295">
        <v>514898</v>
      </c>
      <c r="J128" s="295">
        <v>1244731</v>
      </c>
      <c r="K128" s="25"/>
      <c r="L128" s="46"/>
    </row>
    <row r="129" spans="1:12" s="13" customFormat="1" ht="15.75" customHeight="1">
      <c r="A129" s="25">
        <v>105</v>
      </c>
      <c r="B129" s="42" t="s">
        <v>98</v>
      </c>
      <c r="C129" s="357" t="s">
        <v>197</v>
      </c>
      <c r="D129" s="25" t="s">
        <v>376</v>
      </c>
      <c r="E129" s="430">
        <v>9</v>
      </c>
      <c r="F129" s="487"/>
      <c r="G129" s="43" t="s">
        <v>476</v>
      </c>
      <c r="H129" s="24" t="s">
        <v>477</v>
      </c>
      <c r="I129" s="295">
        <v>514898</v>
      </c>
      <c r="J129" s="295">
        <v>1244731</v>
      </c>
      <c r="K129" s="25"/>
      <c r="L129" s="46"/>
    </row>
    <row r="130" spans="1:12" s="13" customFormat="1" ht="15.75" customHeight="1">
      <c r="A130" s="25">
        <v>106</v>
      </c>
      <c r="B130" s="42" t="s">
        <v>99</v>
      </c>
      <c r="C130" s="357" t="s">
        <v>197</v>
      </c>
      <c r="D130" s="25" t="s">
        <v>376</v>
      </c>
      <c r="E130" s="430">
        <v>8</v>
      </c>
      <c r="F130" s="487"/>
      <c r="G130" s="43" t="s">
        <v>225</v>
      </c>
      <c r="H130" s="24" t="s">
        <v>414</v>
      </c>
      <c r="I130" s="295">
        <v>514956</v>
      </c>
      <c r="J130" s="295" t="s">
        <v>226</v>
      </c>
      <c r="K130" s="25"/>
      <c r="L130" s="45"/>
    </row>
    <row r="131" spans="1:12" s="13" customFormat="1" ht="15.75" customHeight="1">
      <c r="A131" s="25">
        <v>107</v>
      </c>
      <c r="B131" s="42" t="s">
        <v>100</v>
      </c>
      <c r="C131" s="357" t="s">
        <v>197</v>
      </c>
      <c r="D131" s="25" t="s">
        <v>376</v>
      </c>
      <c r="E131" s="430">
        <v>8</v>
      </c>
      <c r="F131" s="487"/>
      <c r="G131" s="43" t="s">
        <v>227</v>
      </c>
      <c r="H131" s="24" t="s">
        <v>414</v>
      </c>
      <c r="I131" s="295">
        <v>514956</v>
      </c>
      <c r="J131" s="295" t="s">
        <v>226</v>
      </c>
      <c r="K131" s="25"/>
      <c r="L131" s="45"/>
    </row>
    <row r="132" spans="1:12" s="13" customFormat="1" ht="15.75" customHeight="1">
      <c r="A132" s="25">
        <v>108</v>
      </c>
      <c r="B132" s="42" t="s">
        <v>101</v>
      </c>
      <c r="C132" s="357" t="s">
        <v>197</v>
      </c>
      <c r="D132" s="25" t="s">
        <v>376</v>
      </c>
      <c r="E132" s="430">
        <v>8</v>
      </c>
      <c r="F132" s="487"/>
      <c r="G132" s="43" t="s">
        <v>228</v>
      </c>
      <c r="H132" s="24" t="s">
        <v>478</v>
      </c>
      <c r="I132" s="295">
        <v>515043</v>
      </c>
      <c r="J132" s="295" t="s">
        <v>229</v>
      </c>
      <c r="K132" s="25"/>
      <c r="L132" s="45"/>
    </row>
    <row r="133" spans="1:12" s="13" customFormat="1" ht="15.75" customHeight="1">
      <c r="A133" s="25">
        <v>109</v>
      </c>
      <c r="B133" s="42" t="s">
        <v>102</v>
      </c>
      <c r="C133" s="357" t="s">
        <v>197</v>
      </c>
      <c r="D133" s="25" t="s">
        <v>376</v>
      </c>
      <c r="E133" s="430">
        <v>8</v>
      </c>
      <c r="F133" s="487"/>
      <c r="G133" s="43" t="s">
        <v>230</v>
      </c>
      <c r="H133" s="24" t="s">
        <v>478</v>
      </c>
      <c r="I133" s="295">
        <v>515043</v>
      </c>
      <c r="J133" s="295" t="s">
        <v>229</v>
      </c>
      <c r="K133" s="25"/>
      <c r="L133" s="45"/>
    </row>
    <row r="134" spans="1:12" s="13" customFormat="1" ht="15.75" customHeight="1">
      <c r="A134" s="25">
        <v>110</v>
      </c>
      <c r="B134" s="43" t="s">
        <v>103</v>
      </c>
      <c r="C134" s="357" t="s">
        <v>3839</v>
      </c>
      <c r="D134" s="25" t="s">
        <v>376</v>
      </c>
      <c r="E134" s="430">
        <v>6</v>
      </c>
      <c r="F134" s="487"/>
      <c r="G134" s="43" t="s">
        <v>231</v>
      </c>
      <c r="H134" s="24" t="s">
        <v>493</v>
      </c>
      <c r="I134" s="295">
        <v>515017</v>
      </c>
      <c r="J134" s="295">
        <v>1244110</v>
      </c>
      <c r="K134" s="25"/>
      <c r="L134" s="45"/>
    </row>
    <row r="135" spans="1:12" s="13" customFormat="1" ht="15.75" customHeight="1">
      <c r="A135" s="25">
        <v>111</v>
      </c>
      <c r="B135" s="43" t="s">
        <v>104</v>
      </c>
      <c r="C135" s="357" t="s">
        <v>3839</v>
      </c>
      <c r="D135" s="25" t="s">
        <v>376</v>
      </c>
      <c r="E135" s="430">
        <v>6</v>
      </c>
      <c r="F135" s="487"/>
      <c r="G135" s="43" t="s">
        <v>483</v>
      </c>
      <c r="H135" s="24" t="s">
        <v>494</v>
      </c>
      <c r="I135" s="295">
        <v>515318</v>
      </c>
      <c r="J135" s="295">
        <v>1244273</v>
      </c>
      <c r="K135" s="25"/>
      <c r="L135" s="45"/>
    </row>
    <row r="136" spans="1:12" s="13" customFormat="1" ht="15.75" customHeight="1">
      <c r="A136" s="25">
        <v>112</v>
      </c>
      <c r="B136" s="43" t="s">
        <v>105</v>
      </c>
      <c r="C136" s="357" t="s">
        <v>3839</v>
      </c>
      <c r="D136" s="25" t="s">
        <v>376</v>
      </c>
      <c r="E136" s="430">
        <v>6</v>
      </c>
      <c r="F136" s="485">
        <v>0.375</v>
      </c>
      <c r="G136" s="43" t="s">
        <v>484</v>
      </c>
      <c r="H136" s="24" t="s">
        <v>495</v>
      </c>
      <c r="I136" s="295">
        <v>515404</v>
      </c>
      <c r="J136" s="295">
        <v>1244319</v>
      </c>
      <c r="K136" s="25"/>
      <c r="L136" s="45"/>
    </row>
    <row r="137" spans="1:12" s="13" customFormat="1" ht="15.75" customHeight="1">
      <c r="A137" s="25">
        <v>113</v>
      </c>
      <c r="B137" s="43" t="s">
        <v>106</v>
      </c>
      <c r="C137" s="357" t="s">
        <v>3839</v>
      </c>
      <c r="D137" s="25" t="s">
        <v>376</v>
      </c>
      <c r="E137" s="430">
        <v>6</v>
      </c>
      <c r="F137" s="487"/>
      <c r="G137" s="43" t="s">
        <v>485</v>
      </c>
      <c r="H137" s="24" t="s">
        <v>496</v>
      </c>
      <c r="I137" s="295">
        <v>515600</v>
      </c>
      <c r="J137" s="295">
        <v>1244424</v>
      </c>
      <c r="K137" s="25"/>
      <c r="L137" s="45"/>
    </row>
    <row r="138" spans="1:12" s="13" customFormat="1" ht="15.75" customHeight="1">
      <c r="A138" s="25">
        <v>114</v>
      </c>
      <c r="B138" s="43" t="s">
        <v>107</v>
      </c>
      <c r="C138" s="357" t="s">
        <v>3839</v>
      </c>
      <c r="D138" s="25" t="s">
        <v>376</v>
      </c>
      <c r="E138" s="430">
        <v>6</v>
      </c>
      <c r="F138" s="487"/>
      <c r="G138" s="43" t="s">
        <v>486</v>
      </c>
      <c r="H138" s="24" t="s">
        <v>301</v>
      </c>
      <c r="I138" s="295">
        <v>515820</v>
      </c>
      <c r="J138" s="295">
        <v>1244542</v>
      </c>
      <c r="K138" s="25"/>
      <c r="L138" s="45"/>
    </row>
    <row r="139" spans="1:12" s="13" customFormat="1" ht="15.75" customHeight="1">
      <c r="A139" s="25">
        <v>115</v>
      </c>
      <c r="B139" s="43" t="s">
        <v>108</v>
      </c>
      <c r="C139" s="357" t="s">
        <v>3839</v>
      </c>
      <c r="D139" s="25" t="s">
        <v>376</v>
      </c>
      <c r="E139" s="430">
        <v>6</v>
      </c>
      <c r="F139" s="487"/>
      <c r="G139" s="43" t="s">
        <v>487</v>
      </c>
      <c r="H139" s="24" t="s">
        <v>497</v>
      </c>
      <c r="I139" s="295">
        <v>516008</v>
      </c>
      <c r="J139" s="295">
        <v>1244639</v>
      </c>
      <c r="K139" s="25"/>
      <c r="L139" s="45"/>
    </row>
    <row r="140" spans="1:12" s="13" customFormat="1" ht="15.75" customHeight="1">
      <c r="A140" s="25">
        <v>116</v>
      </c>
      <c r="B140" s="43" t="s">
        <v>109</v>
      </c>
      <c r="C140" s="357" t="s">
        <v>3839</v>
      </c>
      <c r="D140" s="25" t="s">
        <v>376</v>
      </c>
      <c r="E140" s="430">
        <v>6</v>
      </c>
      <c r="F140" s="487"/>
      <c r="G140" s="43" t="s">
        <v>488</v>
      </c>
      <c r="H140" s="24" t="s">
        <v>498</v>
      </c>
      <c r="I140" s="295">
        <v>516323</v>
      </c>
      <c r="J140" s="295">
        <v>1244808</v>
      </c>
      <c r="K140" s="25"/>
      <c r="L140" s="45"/>
    </row>
    <row r="141" spans="1:12" s="13" customFormat="1" ht="15.75" customHeight="1">
      <c r="A141" s="25">
        <v>117</v>
      </c>
      <c r="B141" s="43" t="s">
        <v>489</v>
      </c>
      <c r="C141" s="357" t="s">
        <v>3839</v>
      </c>
      <c r="D141" s="25" t="s">
        <v>376</v>
      </c>
      <c r="E141" s="430">
        <v>6</v>
      </c>
      <c r="F141" s="487"/>
      <c r="G141" s="43" t="s">
        <v>490</v>
      </c>
      <c r="H141" s="24" t="s">
        <v>499</v>
      </c>
      <c r="I141" s="295">
        <v>516630</v>
      </c>
      <c r="J141" s="295">
        <v>1244973</v>
      </c>
      <c r="K141" s="25"/>
      <c r="L141" s="45"/>
    </row>
    <row r="142" spans="1:12" s="13" customFormat="1" ht="15.75" customHeight="1">
      <c r="A142" s="25">
        <v>118</v>
      </c>
      <c r="B142" s="43" t="s">
        <v>491</v>
      </c>
      <c r="C142" s="357" t="s">
        <v>3839</v>
      </c>
      <c r="D142" s="25" t="s">
        <v>376</v>
      </c>
      <c r="E142" s="430">
        <v>6</v>
      </c>
      <c r="F142" s="487"/>
      <c r="G142" s="43" t="s">
        <v>492</v>
      </c>
      <c r="H142" s="24" t="s">
        <v>500</v>
      </c>
      <c r="I142" s="295">
        <v>516891</v>
      </c>
      <c r="J142" s="295">
        <v>1245070</v>
      </c>
      <c r="K142" s="25"/>
      <c r="L142" s="45"/>
    </row>
    <row r="143" spans="1:12" s="13" customFormat="1" ht="15.75" customHeight="1">
      <c r="A143" s="25">
        <v>119</v>
      </c>
      <c r="B143" s="43" t="s">
        <v>573</v>
      </c>
      <c r="C143" s="357" t="s">
        <v>3839</v>
      </c>
      <c r="D143" s="25" t="s">
        <v>376</v>
      </c>
      <c r="E143" s="430">
        <v>5</v>
      </c>
      <c r="F143" s="487"/>
      <c r="G143" s="43" t="s">
        <v>574</v>
      </c>
      <c r="H143" s="24" t="s">
        <v>585</v>
      </c>
      <c r="I143" s="295">
        <v>517534</v>
      </c>
      <c r="J143" s="295">
        <v>1244432</v>
      </c>
      <c r="K143" s="25"/>
      <c r="L143" s="45"/>
    </row>
    <row r="144" spans="1:12" s="13" customFormat="1" ht="15.75" customHeight="1">
      <c r="A144" s="25">
        <v>120</v>
      </c>
      <c r="B144" s="43" t="s">
        <v>575</v>
      </c>
      <c r="C144" s="357" t="s">
        <v>3839</v>
      </c>
      <c r="D144" s="25" t="s">
        <v>376</v>
      </c>
      <c r="E144" s="430">
        <v>5</v>
      </c>
      <c r="F144" s="487"/>
      <c r="G144" s="43" t="s">
        <v>576</v>
      </c>
      <c r="H144" s="24" t="s">
        <v>585</v>
      </c>
      <c r="I144" s="295">
        <v>517534</v>
      </c>
      <c r="J144" s="295">
        <v>1244432</v>
      </c>
      <c r="K144" s="25"/>
      <c r="L144" s="45"/>
    </row>
    <row r="145" spans="1:12" s="13" customFormat="1" ht="15.75" customHeight="1">
      <c r="A145" s="25">
        <v>121</v>
      </c>
      <c r="B145" s="43" t="s">
        <v>577</v>
      </c>
      <c r="C145" s="357" t="s">
        <v>3839</v>
      </c>
      <c r="D145" s="25" t="s">
        <v>376</v>
      </c>
      <c r="E145" s="430">
        <v>5</v>
      </c>
      <c r="F145" s="487"/>
      <c r="G145" s="43" t="s">
        <v>578</v>
      </c>
      <c r="H145" s="24" t="s">
        <v>586</v>
      </c>
      <c r="I145" s="295">
        <v>517407</v>
      </c>
      <c r="J145" s="295">
        <v>1244502</v>
      </c>
      <c r="K145" s="25"/>
      <c r="L145" s="45"/>
    </row>
    <row r="146" spans="1:12" s="13" customFormat="1" ht="15.75" customHeight="1">
      <c r="A146" s="25">
        <v>122</v>
      </c>
      <c r="B146" s="43" t="s">
        <v>579</v>
      </c>
      <c r="C146" s="357" t="s">
        <v>3839</v>
      </c>
      <c r="D146" s="25" t="s">
        <v>376</v>
      </c>
      <c r="E146" s="430">
        <v>5</v>
      </c>
      <c r="F146" s="487"/>
      <c r="G146" s="43" t="s">
        <v>580</v>
      </c>
      <c r="H146" s="24" t="s">
        <v>586</v>
      </c>
      <c r="I146" s="295">
        <v>517407</v>
      </c>
      <c r="J146" s="295">
        <v>1244502</v>
      </c>
      <c r="K146" s="25"/>
      <c r="L146" s="45"/>
    </row>
    <row r="147" spans="1:12" s="13" customFormat="1" ht="15.75" customHeight="1">
      <c r="A147" s="25">
        <v>123</v>
      </c>
      <c r="B147" s="43" t="s">
        <v>581</v>
      </c>
      <c r="C147" s="357" t="s">
        <v>3839</v>
      </c>
      <c r="D147" s="25" t="s">
        <v>376</v>
      </c>
      <c r="E147" s="430">
        <v>5</v>
      </c>
      <c r="F147" s="487"/>
      <c r="G147" s="43" t="s">
        <v>582</v>
      </c>
      <c r="H147" s="24" t="s">
        <v>587</v>
      </c>
      <c r="I147" s="295">
        <v>517317</v>
      </c>
      <c r="J147" s="295">
        <v>1244552</v>
      </c>
      <c r="K147" s="25"/>
      <c r="L147" s="45"/>
    </row>
    <row r="148" spans="1:12" s="13" customFormat="1" ht="15.75" customHeight="1">
      <c r="A148" s="25">
        <v>124</v>
      </c>
      <c r="B148" s="43" t="s">
        <v>583</v>
      </c>
      <c r="C148" s="357" t="s">
        <v>3839</v>
      </c>
      <c r="D148" s="25" t="s">
        <v>376</v>
      </c>
      <c r="E148" s="430">
        <v>5</v>
      </c>
      <c r="F148" s="487"/>
      <c r="G148" s="43" t="s">
        <v>584</v>
      </c>
      <c r="H148" s="24" t="s">
        <v>587</v>
      </c>
      <c r="I148" s="295">
        <v>517317</v>
      </c>
      <c r="J148" s="295">
        <v>1244552</v>
      </c>
      <c r="K148" s="25"/>
      <c r="L148" s="45"/>
    </row>
    <row r="149" spans="1:12" s="13" customFormat="1" ht="15.75" customHeight="1">
      <c r="A149" s="25">
        <v>125</v>
      </c>
      <c r="B149" s="43" t="s">
        <v>110</v>
      </c>
      <c r="C149" s="357" t="s">
        <v>197</v>
      </c>
      <c r="D149" s="25" t="s">
        <v>376</v>
      </c>
      <c r="E149" s="430">
        <v>10</v>
      </c>
      <c r="F149" s="487"/>
      <c r="G149" s="43" t="s">
        <v>233</v>
      </c>
      <c r="H149" s="24" t="s">
        <v>533</v>
      </c>
      <c r="I149" s="295">
        <v>515053</v>
      </c>
      <c r="J149" s="295">
        <v>1246607</v>
      </c>
      <c r="K149" s="25"/>
      <c r="L149" s="45"/>
    </row>
    <row r="150" spans="1:12" s="13" customFormat="1" ht="15.75" customHeight="1">
      <c r="A150" s="25">
        <v>126</v>
      </c>
      <c r="B150" s="43" t="s">
        <v>525</v>
      </c>
      <c r="C150" s="357" t="s">
        <v>197</v>
      </c>
      <c r="D150" s="25" t="s">
        <v>376</v>
      </c>
      <c r="E150" s="430">
        <v>10</v>
      </c>
      <c r="F150" s="487"/>
      <c r="G150" s="43" t="s">
        <v>526</v>
      </c>
      <c r="H150" s="24" t="s">
        <v>533</v>
      </c>
      <c r="I150" s="295">
        <v>515053</v>
      </c>
      <c r="J150" s="295">
        <v>1246607</v>
      </c>
      <c r="K150" s="25"/>
      <c r="L150" s="45"/>
    </row>
    <row r="151" spans="1:12" s="13" customFormat="1" ht="15.75" customHeight="1">
      <c r="A151" s="25">
        <v>127</v>
      </c>
      <c r="B151" s="43" t="s">
        <v>111</v>
      </c>
      <c r="C151" s="357" t="s">
        <v>197</v>
      </c>
      <c r="D151" s="25" t="s">
        <v>376</v>
      </c>
      <c r="E151" s="430">
        <v>15</v>
      </c>
      <c r="F151" s="487"/>
      <c r="G151" s="43" t="s">
        <v>234</v>
      </c>
      <c r="H151" s="25" t="s">
        <v>534</v>
      </c>
      <c r="I151" s="293">
        <v>515026</v>
      </c>
      <c r="J151" s="293">
        <v>1246529</v>
      </c>
      <c r="K151" s="25"/>
      <c r="L151" s="45"/>
    </row>
    <row r="152" spans="1:12" s="13" customFormat="1" ht="15.75" customHeight="1">
      <c r="A152" s="25">
        <v>128</v>
      </c>
      <c r="B152" s="43" t="s">
        <v>112</v>
      </c>
      <c r="C152" s="357" t="s">
        <v>197</v>
      </c>
      <c r="D152" s="25" t="s">
        <v>376</v>
      </c>
      <c r="E152" s="430">
        <v>10</v>
      </c>
      <c r="F152" s="487"/>
      <c r="G152" s="43" t="s">
        <v>235</v>
      </c>
      <c r="H152" s="25" t="s">
        <v>537</v>
      </c>
      <c r="I152" s="293">
        <v>514978</v>
      </c>
      <c r="J152" s="293">
        <v>1246401</v>
      </c>
      <c r="K152" s="25"/>
      <c r="L152" s="45"/>
    </row>
    <row r="153" spans="1:12" s="13" customFormat="1" ht="15.75" customHeight="1">
      <c r="A153" s="25">
        <v>129</v>
      </c>
      <c r="B153" s="43" t="s">
        <v>113</v>
      </c>
      <c r="C153" s="357" t="s">
        <v>197</v>
      </c>
      <c r="D153" s="25" t="s">
        <v>376</v>
      </c>
      <c r="E153" s="430">
        <v>15</v>
      </c>
      <c r="F153" s="487"/>
      <c r="G153" s="43" t="s">
        <v>236</v>
      </c>
      <c r="H153" s="25" t="s">
        <v>535</v>
      </c>
      <c r="I153" s="293">
        <v>514933</v>
      </c>
      <c r="J153" s="293">
        <v>1246255</v>
      </c>
      <c r="K153" s="25"/>
      <c r="L153" s="45"/>
    </row>
    <row r="154" spans="1:12" s="13" customFormat="1" ht="15.75" customHeight="1">
      <c r="A154" s="25">
        <v>130</v>
      </c>
      <c r="B154" s="43" t="s">
        <v>114</v>
      </c>
      <c r="C154" s="357" t="s">
        <v>197</v>
      </c>
      <c r="D154" s="25" t="s">
        <v>376</v>
      </c>
      <c r="E154" s="430">
        <v>20</v>
      </c>
      <c r="F154" s="484">
        <v>0.61</v>
      </c>
      <c r="G154" s="43" t="s">
        <v>237</v>
      </c>
      <c r="H154" s="25" t="s">
        <v>536</v>
      </c>
      <c r="I154" s="293">
        <v>514865</v>
      </c>
      <c r="J154" s="293">
        <v>1246113</v>
      </c>
      <c r="K154" s="25"/>
      <c r="L154" s="45"/>
    </row>
    <row r="155" spans="1:12" s="13" customFormat="1" ht="15.75" customHeight="1">
      <c r="A155" s="25">
        <v>131</v>
      </c>
      <c r="B155" s="43" t="s">
        <v>115</v>
      </c>
      <c r="C155" s="357" t="s">
        <v>197</v>
      </c>
      <c r="D155" s="25" t="s">
        <v>376</v>
      </c>
      <c r="E155" s="430">
        <v>10</v>
      </c>
      <c r="F155" s="487"/>
      <c r="G155" s="43" t="s">
        <v>238</v>
      </c>
      <c r="H155" s="25" t="s">
        <v>339</v>
      </c>
      <c r="I155" s="293">
        <v>514772</v>
      </c>
      <c r="J155" s="293">
        <v>1246033</v>
      </c>
      <c r="K155" s="25"/>
      <c r="L155" s="45"/>
    </row>
    <row r="156" spans="1:12" s="13" customFormat="1" ht="15.75" customHeight="1">
      <c r="A156" s="25">
        <v>132</v>
      </c>
      <c r="B156" s="43" t="s">
        <v>501</v>
      </c>
      <c r="C156" s="357" t="s">
        <v>197</v>
      </c>
      <c r="D156" s="25" t="s">
        <v>376</v>
      </c>
      <c r="E156" s="430">
        <v>15</v>
      </c>
      <c r="F156" s="487"/>
      <c r="G156" s="43" t="s">
        <v>502</v>
      </c>
      <c r="H156" s="25" t="s">
        <v>538</v>
      </c>
      <c r="I156" s="293">
        <v>514550</v>
      </c>
      <c r="J156" s="293">
        <v>1245837</v>
      </c>
      <c r="K156" s="25"/>
      <c r="L156" s="45"/>
    </row>
    <row r="157" spans="1:12" s="13" customFormat="1" ht="15.75" customHeight="1">
      <c r="A157" s="25">
        <v>133</v>
      </c>
      <c r="B157" s="43" t="s">
        <v>503</v>
      </c>
      <c r="C157" s="357" t="s">
        <v>197</v>
      </c>
      <c r="D157" s="25" t="s">
        <v>376</v>
      </c>
      <c r="E157" s="430">
        <v>15</v>
      </c>
      <c r="F157" s="487"/>
      <c r="G157" s="43" t="s">
        <v>504</v>
      </c>
      <c r="H157" s="25" t="s">
        <v>539</v>
      </c>
      <c r="I157" s="293">
        <v>514546</v>
      </c>
      <c r="J157" s="293">
        <v>1245642</v>
      </c>
      <c r="K157" s="25"/>
      <c r="L157" s="45"/>
    </row>
    <row r="158" spans="1:12" s="17" customFormat="1" ht="15.75" customHeight="1">
      <c r="A158" s="25">
        <v>134</v>
      </c>
      <c r="B158" s="43" t="s">
        <v>505</v>
      </c>
      <c r="C158" s="357" t="s">
        <v>197</v>
      </c>
      <c r="D158" s="25" t="s">
        <v>376</v>
      </c>
      <c r="E158" s="430">
        <v>10</v>
      </c>
      <c r="F158" s="487"/>
      <c r="G158" s="43" t="s">
        <v>506</v>
      </c>
      <c r="H158" s="25" t="s">
        <v>540</v>
      </c>
      <c r="I158" s="293">
        <v>514471</v>
      </c>
      <c r="J158" s="293">
        <v>1245557</v>
      </c>
      <c r="K158" s="25"/>
      <c r="L158" s="45"/>
    </row>
    <row r="159" spans="1:12" s="13" customFormat="1" ht="15.75" customHeight="1">
      <c r="A159" s="25">
        <v>135</v>
      </c>
      <c r="B159" s="43" t="s">
        <v>507</v>
      </c>
      <c r="C159" s="357" t="s">
        <v>197</v>
      </c>
      <c r="D159" s="25" t="s">
        <v>376</v>
      </c>
      <c r="E159" s="430">
        <v>20</v>
      </c>
      <c r="F159" s="484">
        <v>0.578</v>
      </c>
      <c r="G159" s="43" t="s">
        <v>508</v>
      </c>
      <c r="H159" s="25" t="s">
        <v>541</v>
      </c>
      <c r="I159" s="293">
        <v>514396</v>
      </c>
      <c r="J159" s="293">
        <v>1245492</v>
      </c>
      <c r="K159" s="25"/>
      <c r="L159" s="45"/>
    </row>
    <row r="160" spans="1:12" s="17" customFormat="1" ht="15.75" customHeight="1">
      <c r="A160" s="25">
        <v>136</v>
      </c>
      <c r="B160" s="43" t="s">
        <v>509</v>
      </c>
      <c r="C160" s="357" t="s">
        <v>197</v>
      </c>
      <c r="D160" s="25" t="s">
        <v>376</v>
      </c>
      <c r="E160" s="430">
        <v>10</v>
      </c>
      <c r="F160" s="487"/>
      <c r="G160" s="43" t="s">
        <v>510</v>
      </c>
      <c r="H160" s="25" t="s">
        <v>542</v>
      </c>
      <c r="I160" s="293">
        <v>514242</v>
      </c>
      <c r="J160" s="293">
        <v>1245362</v>
      </c>
      <c r="K160" s="25"/>
      <c r="L160" s="45"/>
    </row>
    <row r="161" spans="1:12" s="17" customFormat="1" ht="15.75" customHeight="1">
      <c r="A161" s="25">
        <v>137</v>
      </c>
      <c r="B161" s="43" t="s">
        <v>511</v>
      </c>
      <c r="C161" s="357" t="s">
        <v>197</v>
      </c>
      <c r="D161" s="25" t="s">
        <v>376</v>
      </c>
      <c r="E161" s="430">
        <v>20</v>
      </c>
      <c r="F161" s="484">
        <v>0.782</v>
      </c>
      <c r="G161" s="43" t="s">
        <v>512</v>
      </c>
      <c r="H161" s="25" t="s">
        <v>543</v>
      </c>
      <c r="I161" s="293">
        <v>514139</v>
      </c>
      <c r="J161" s="293">
        <v>1245271</v>
      </c>
      <c r="K161" s="25"/>
      <c r="L161" s="45"/>
    </row>
    <row r="162" spans="1:12" s="13" customFormat="1" ht="15.75" customHeight="1">
      <c r="A162" s="25">
        <v>138</v>
      </c>
      <c r="B162" s="43" t="s">
        <v>513</v>
      </c>
      <c r="C162" s="357" t="s">
        <v>3839</v>
      </c>
      <c r="D162" s="25" t="s">
        <v>376</v>
      </c>
      <c r="E162" s="430">
        <v>10</v>
      </c>
      <c r="F162" s="487"/>
      <c r="G162" s="43" t="s">
        <v>514</v>
      </c>
      <c r="H162" s="25" t="s">
        <v>544</v>
      </c>
      <c r="I162" s="293">
        <v>513886</v>
      </c>
      <c r="J162" s="293">
        <v>1245058</v>
      </c>
      <c r="K162" s="25"/>
      <c r="L162" s="45"/>
    </row>
    <row r="163" spans="1:12" s="13" customFormat="1" ht="15.75" customHeight="1">
      <c r="A163" s="25">
        <v>139</v>
      </c>
      <c r="B163" s="43" t="s">
        <v>515</v>
      </c>
      <c r="C163" s="357" t="s">
        <v>3839</v>
      </c>
      <c r="D163" s="25" t="s">
        <v>376</v>
      </c>
      <c r="E163" s="430">
        <v>15</v>
      </c>
      <c r="F163" s="487"/>
      <c r="G163" s="43" t="s">
        <v>516</v>
      </c>
      <c r="H163" s="25" t="s">
        <v>545</v>
      </c>
      <c r="I163" s="293">
        <v>513744</v>
      </c>
      <c r="J163" s="293">
        <v>1244932</v>
      </c>
      <c r="K163" s="25"/>
      <c r="L163" s="45"/>
    </row>
    <row r="164" spans="1:12" s="17" customFormat="1" ht="15.75" customHeight="1">
      <c r="A164" s="25">
        <v>140</v>
      </c>
      <c r="B164" s="43" t="s">
        <v>517</v>
      </c>
      <c r="C164" s="357" t="s">
        <v>3839</v>
      </c>
      <c r="D164" s="25" t="s">
        <v>376</v>
      </c>
      <c r="E164" s="430">
        <v>10</v>
      </c>
      <c r="F164" s="487"/>
      <c r="G164" s="43" t="s">
        <v>518</v>
      </c>
      <c r="H164" s="25" t="s">
        <v>546</v>
      </c>
      <c r="I164" s="293">
        <v>513632</v>
      </c>
      <c r="J164" s="293">
        <v>1244812</v>
      </c>
      <c r="K164" s="25"/>
      <c r="L164" s="45"/>
    </row>
    <row r="165" spans="1:12" s="17" customFormat="1" ht="15.75" customHeight="1">
      <c r="A165" s="25">
        <v>141</v>
      </c>
      <c r="B165" s="43" t="s">
        <v>519</v>
      </c>
      <c r="C165" s="357" t="s">
        <v>3839</v>
      </c>
      <c r="D165" s="25" t="s">
        <v>376</v>
      </c>
      <c r="E165" s="430">
        <v>20</v>
      </c>
      <c r="F165" s="484">
        <v>0.59</v>
      </c>
      <c r="G165" s="43" t="s">
        <v>520</v>
      </c>
      <c r="H165" s="25" t="s">
        <v>547</v>
      </c>
      <c r="I165" s="293">
        <v>513577</v>
      </c>
      <c r="J165" s="293">
        <v>1244729</v>
      </c>
      <c r="K165" s="25"/>
      <c r="L165" s="45"/>
    </row>
    <row r="166" spans="1:12" s="13" customFormat="1" ht="15.75" customHeight="1">
      <c r="A166" s="25">
        <v>142</v>
      </c>
      <c r="B166" s="43" t="s">
        <v>521</v>
      </c>
      <c r="C166" s="357" t="s">
        <v>3839</v>
      </c>
      <c r="D166" s="25" t="s">
        <v>376</v>
      </c>
      <c r="E166" s="430">
        <v>10</v>
      </c>
      <c r="F166" s="487"/>
      <c r="G166" s="43" t="s">
        <v>522</v>
      </c>
      <c r="H166" s="25" t="s">
        <v>548</v>
      </c>
      <c r="I166" s="293">
        <v>513524</v>
      </c>
      <c r="J166" s="293">
        <v>1244655</v>
      </c>
      <c r="K166" s="25"/>
      <c r="L166" s="45"/>
    </row>
    <row r="167" spans="1:12" s="13" customFormat="1" ht="15.75" customHeight="1">
      <c r="A167" s="25">
        <v>143</v>
      </c>
      <c r="B167" s="43" t="s">
        <v>523</v>
      </c>
      <c r="C167" s="357" t="s">
        <v>3839</v>
      </c>
      <c r="D167" s="25" t="s">
        <v>376</v>
      </c>
      <c r="E167" s="430">
        <v>15</v>
      </c>
      <c r="F167" s="487"/>
      <c r="G167" s="43" t="s">
        <v>524</v>
      </c>
      <c r="H167" s="25" t="s">
        <v>550</v>
      </c>
      <c r="I167" s="293">
        <v>513171</v>
      </c>
      <c r="J167" s="293">
        <v>1244481</v>
      </c>
      <c r="K167" s="25"/>
      <c r="L167" s="45"/>
    </row>
    <row r="168" spans="1:12" s="13" customFormat="1" ht="15.75" customHeight="1">
      <c r="A168" s="25">
        <v>144</v>
      </c>
      <c r="B168" s="43" t="s">
        <v>527</v>
      </c>
      <c r="C168" s="357" t="s">
        <v>3839</v>
      </c>
      <c r="D168" s="25" t="s">
        <v>376</v>
      </c>
      <c r="E168" s="430">
        <v>10</v>
      </c>
      <c r="F168" s="487"/>
      <c r="G168" s="43" t="s">
        <v>528</v>
      </c>
      <c r="H168" s="25" t="s">
        <v>550</v>
      </c>
      <c r="I168" s="293">
        <v>513171</v>
      </c>
      <c r="J168" s="293">
        <v>1244481</v>
      </c>
      <c r="K168" s="25"/>
      <c r="L168" s="45"/>
    </row>
    <row r="169" spans="1:12" s="13" customFormat="1" ht="15.75" customHeight="1">
      <c r="A169" s="25">
        <v>145</v>
      </c>
      <c r="B169" s="43" t="s">
        <v>529</v>
      </c>
      <c r="C169" s="357" t="s">
        <v>3839</v>
      </c>
      <c r="D169" s="25" t="s">
        <v>376</v>
      </c>
      <c r="E169" s="430">
        <v>20</v>
      </c>
      <c r="F169" s="484">
        <v>0.725</v>
      </c>
      <c r="G169" s="43" t="s">
        <v>530</v>
      </c>
      <c r="H169" s="25" t="s">
        <v>551</v>
      </c>
      <c r="I169" s="293">
        <v>513029</v>
      </c>
      <c r="J169" s="293">
        <v>1244448</v>
      </c>
      <c r="K169" s="25"/>
      <c r="L169" s="45"/>
    </row>
    <row r="170" spans="1:12" s="13" customFormat="1" ht="15.75" customHeight="1">
      <c r="A170" s="25">
        <v>146</v>
      </c>
      <c r="B170" s="43" t="s">
        <v>531</v>
      </c>
      <c r="C170" s="357" t="s">
        <v>3839</v>
      </c>
      <c r="D170" s="25" t="s">
        <v>376</v>
      </c>
      <c r="E170" s="430">
        <v>10</v>
      </c>
      <c r="F170" s="487"/>
      <c r="G170" s="43" t="s">
        <v>532</v>
      </c>
      <c r="H170" s="25" t="s">
        <v>549</v>
      </c>
      <c r="I170" s="293">
        <v>512691</v>
      </c>
      <c r="J170" s="293">
        <v>1244374</v>
      </c>
      <c r="K170" s="25"/>
      <c r="L170" s="45"/>
    </row>
    <row r="171" spans="1:12" s="13" customFormat="1" ht="15.75" customHeight="1">
      <c r="A171" s="25">
        <v>147</v>
      </c>
      <c r="B171" s="41" t="s">
        <v>552</v>
      </c>
      <c r="C171" s="351" t="s">
        <v>3840</v>
      </c>
      <c r="D171" s="25" t="s">
        <v>376</v>
      </c>
      <c r="E171" s="430">
        <v>30</v>
      </c>
      <c r="F171" s="485">
        <v>0.72</v>
      </c>
      <c r="G171" s="41" t="s">
        <v>553</v>
      </c>
      <c r="H171" s="24" t="s">
        <v>554</v>
      </c>
      <c r="I171" s="295">
        <v>516115</v>
      </c>
      <c r="J171" s="295">
        <v>1256431</v>
      </c>
      <c r="K171" s="25"/>
      <c r="L171" s="46"/>
    </row>
    <row r="172" spans="1:12" s="13" customFormat="1" ht="15.75" customHeight="1">
      <c r="A172" s="25">
        <v>148</v>
      </c>
      <c r="B172" s="43" t="s">
        <v>555</v>
      </c>
      <c r="C172" s="357" t="s">
        <v>381</v>
      </c>
      <c r="D172" s="25" t="s">
        <v>376</v>
      </c>
      <c r="E172" s="430">
        <v>35</v>
      </c>
      <c r="F172" s="487"/>
      <c r="G172" s="43" t="s">
        <v>556</v>
      </c>
      <c r="H172" s="24" t="s">
        <v>557</v>
      </c>
      <c r="I172" s="295">
        <v>517740</v>
      </c>
      <c r="J172" s="295">
        <v>1248181</v>
      </c>
      <c r="K172" s="25"/>
      <c r="L172" s="45"/>
    </row>
    <row r="173" spans="1:12" s="13" customFormat="1" ht="15.75" customHeight="1">
      <c r="A173" s="25">
        <v>149</v>
      </c>
      <c r="B173" s="43" t="s">
        <v>558</v>
      </c>
      <c r="C173" s="357" t="s">
        <v>381</v>
      </c>
      <c r="D173" s="25" t="s">
        <v>376</v>
      </c>
      <c r="E173" s="430">
        <v>35</v>
      </c>
      <c r="F173" s="487"/>
      <c r="G173" s="43" t="s">
        <v>559</v>
      </c>
      <c r="H173" s="24" t="s">
        <v>560</v>
      </c>
      <c r="I173" s="295">
        <v>517099</v>
      </c>
      <c r="J173" s="295">
        <v>1247765</v>
      </c>
      <c r="K173" s="25"/>
      <c r="L173" s="46"/>
    </row>
    <row r="174" spans="1:12" s="13" customFormat="1" ht="15.75" customHeight="1">
      <c r="A174" s="25">
        <v>150</v>
      </c>
      <c r="B174" s="43" t="s">
        <v>561</v>
      </c>
      <c r="C174" s="357" t="s">
        <v>197</v>
      </c>
      <c r="D174" s="25" t="s">
        <v>376</v>
      </c>
      <c r="E174" s="430">
        <v>20</v>
      </c>
      <c r="F174" s="485">
        <v>1.26</v>
      </c>
      <c r="G174" s="43" t="s">
        <v>562</v>
      </c>
      <c r="H174" s="24" t="s">
        <v>567</v>
      </c>
      <c r="I174" s="295">
        <v>515907</v>
      </c>
      <c r="J174" s="295">
        <v>1246375</v>
      </c>
      <c r="K174" s="25"/>
      <c r="L174" s="46"/>
    </row>
    <row r="175" spans="1:12" s="17" customFormat="1" ht="15.75" customHeight="1">
      <c r="A175" s="25">
        <v>151</v>
      </c>
      <c r="B175" s="43" t="s">
        <v>563</v>
      </c>
      <c r="C175" s="357" t="s">
        <v>3839</v>
      </c>
      <c r="D175" s="25" t="s">
        <v>376</v>
      </c>
      <c r="E175" s="430">
        <v>15</v>
      </c>
      <c r="F175" s="487"/>
      <c r="G175" s="43" t="s">
        <v>564</v>
      </c>
      <c r="H175" s="24" t="s">
        <v>568</v>
      </c>
      <c r="I175" s="295">
        <v>515390</v>
      </c>
      <c r="J175" s="295">
        <v>1243233</v>
      </c>
      <c r="K175" s="25"/>
      <c r="L175" s="46"/>
    </row>
    <row r="176" spans="1:12" s="17" customFormat="1" ht="15.75" customHeight="1">
      <c r="A176" s="25">
        <v>152</v>
      </c>
      <c r="B176" s="43" t="s">
        <v>565</v>
      </c>
      <c r="C176" s="357" t="s">
        <v>3839</v>
      </c>
      <c r="D176" s="25" t="s">
        <v>376</v>
      </c>
      <c r="E176" s="430">
        <v>20</v>
      </c>
      <c r="F176" s="487"/>
      <c r="G176" s="43" t="s">
        <v>566</v>
      </c>
      <c r="H176" s="24" t="s">
        <v>569</v>
      </c>
      <c r="I176" s="295">
        <v>515773</v>
      </c>
      <c r="J176" s="295">
        <v>1242930</v>
      </c>
      <c r="K176" s="25"/>
      <c r="L176" s="46"/>
    </row>
    <row r="177" spans="1:12" s="13" customFormat="1" ht="15.75" customHeight="1">
      <c r="A177" s="25">
        <v>153</v>
      </c>
      <c r="B177" s="47" t="s">
        <v>570</v>
      </c>
      <c r="C177" s="357" t="s">
        <v>3839</v>
      </c>
      <c r="D177" s="25" t="s">
        <v>376</v>
      </c>
      <c r="E177" s="426">
        <v>20</v>
      </c>
      <c r="F177" s="488"/>
      <c r="G177" s="47" t="s">
        <v>571</v>
      </c>
      <c r="H177" s="29" t="s">
        <v>572</v>
      </c>
      <c r="I177" s="297">
        <v>516396</v>
      </c>
      <c r="J177" s="297">
        <v>1243167</v>
      </c>
      <c r="K177" s="25"/>
      <c r="L177" s="29"/>
    </row>
    <row r="178" spans="1:12" s="13" customFormat="1" ht="15.75" customHeight="1">
      <c r="A178" s="755" t="s">
        <v>608</v>
      </c>
      <c r="B178" s="755"/>
      <c r="C178" s="352"/>
      <c r="D178" s="49"/>
      <c r="E178" s="427"/>
      <c r="F178" s="482"/>
      <c r="G178" s="286"/>
      <c r="H178" s="31"/>
      <c r="I178" s="299"/>
      <c r="J178" s="299"/>
      <c r="K178" s="49"/>
      <c r="L178" s="33"/>
    </row>
    <row r="179" spans="1:12" s="17" customFormat="1" ht="15.75" customHeight="1">
      <c r="A179" s="16"/>
      <c r="B179" s="34" t="s">
        <v>4078</v>
      </c>
      <c r="C179" s="387"/>
      <c r="D179" s="16"/>
      <c r="E179" s="428"/>
      <c r="F179" s="483"/>
      <c r="G179" s="386"/>
      <c r="H179" s="16"/>
      <c r="I179" s="291"/>
      <c r="J179" s="291"/>
      <c r="K179" s="386"/>
      <c r="L179" s="14"/>
    </row>
    <row r="180" spans="1:12" s="13" customFormat="1" ht="15.75" customHeight="1">
      <c r="A180" s="37" t="s">
        <v>1</v>
      </c>
      <c r="B180" s="38" t="s">
        <v>4079</v>
      </c>
      <c r="C180" s="356"/>
      <c r="D180" s="76"/>
      <c r="E180" s="431"/>
      <c r="F180" s="486"/>
      <c r="G180" s="38"/>
      <c r="H180" s="39"/>
      <c r="I180" s="300"/>
      <c r="J180" s="300"/>
      <c r="K180" s="38"/>
      <c r="L180" s="18"/>
    </row>
    <row r="181" spans="1:12" s="13" customFormat="1" ht="15.75" customHeight="1">
      <c r="A181" s="25">
        <v>1</v>
      </c>
      <c r="B181" s="41" t="s">
        <v>4089</v>
      </c>
      <c r="C181" s="351" t="s">
        <v>3842</v>
      </c>
      <c r="D181" s="25" t="s">
        <v>376</v>
      </c>
      <c r="E181" s="430">
        <v>46</v>
      </c>
      <c r="F181" s="485">
        <v>3</v>
      </c>
      <c r="G181" s="41" t="s">
        <v>4089</v>
      </c>
      <c r="H181" s="24" t="s">
        <v>239</v>
      </c>
      <c r="I181" s="295">
        <v>521580</v>
      </c>
      <c r="J181" s="295" t="s">
        <v>240</v>
      </c>
      <c r="K181" s="24"/>
      <c r="L181" s="28"/>
    </row>
    <row r="182" spans="1:12" s="13" customFormat="1" ht="15.75" customHeight="1">
      <c r="A182" s="25">
        <v>2</v>
      </c>
      <c r="B182" s="41" t="s">
        <v>4090</v>
      </c>
      <c r="C182" s="351" t="s">
        <v>3842</v>
      </c>
      <c r="D182" s="25" t="s">
        <v>376</v>
      </c>
      <c r="E182" s="430">
        <v>24</v>
      </c>
      <c r="F182" s="485">
        <v>1.3</v>
      </c>
      <c r="G182" s="41" t="s">
        <v>4090</v>
      </c>
      <c r="H182" s="24" t="s">
        <v>241</v>
      </c>
      <c r="I182" s="295">
        <v>524214</v>
      </c>
      <c r="J182" s="295" t="s">
        <v>242</v>
      </c>
      <c r="K182" s="24"/>
      <c r="L182" s="28"/>
    </row>
    <row r="183" spans="1:12" s="17" customFormat="1" ht="15.75" customHeight="1">
      <c r="A183" s="25">
        <v>3</v>
      </c>
      <c r="B183" s="41" t="s">
        <v>4091</v>
      </c>
      <c r="C183" s="351" t="s">
        <v>3842</v>
      </c>
      <c r="D183" s="25" t="s">
        <v>376</v>
      </c>
      <c r="E183" s="430">
        <v>12</v>
      </c>
      <c r="F183" s="485">
        <v>2</v>
      </c>
      <c r="G183" s="41" t="s">
        <v>4091</v>
      </c>
      <c r="H183" s="24" t="s">
        <v>243</v>
      </c>
      <c r="I183" s="295">
        <v>522966</v>
      </c>
      <c r="J183" s="295" t="s">
        <v>244</v>
      </c>
      <c r="K183" s="24"/>
      <c r="L183" s="28"/>
    </row>
    <row r="184" spans="1:12" s="17" customFormat="1" ht="15.75" customHeight="1">
      <c r="A184" s="25">
        <v>4</v>
      </c>
      <c r="B184" s="41" t="s">
        <v>4092</v>
      </c>
      <c r="C184" s="351" t="s">
        <v>3842</v>
      </c>
      <c r="D184" s="25" t="s">
        <v>376</v>
      </c>
      <c r="E184" s="430">
        <v>37</v>
      </c>
      <c r="F184" s="485">
        <v>1.99</v>
      </c>
      <c r="G184" s="41" t="s">
        <v>4092</v>
      </c>
      <c r="H184" s="24" t="s">
        <v>245</v>
      </c>
      <c r="I184" s="295">
        <v>520416</v>
      </c>
      <c r="J184" s="295" t="s">
        <v>246</v>
      </c>
      <c r="K184" s="24"/>
      <c r="L184" s="28"/>
    </row>
    <row r="185" spans="1:12" s="13" customFormat="1" ht="15.75" customHeight="1">
      <c r="A185" s="25">
        <v>5</v>
      </c>
      <c r="B185" s="41" t="s">
        <v>4093</v>
      </c>
      <c r="C185" s="351" t="s">
        <v>3842</v>
      </c>
      <c r="D185" s="25" t="s">
        <v>376</v>
      </c>
      <c r="E185" s="430">
        <v>15</v>
      </c>
      <c r="F185" s="485">
        <v>4.1</v>
      </c>
      <c r="G185" s="41" t="s">
        <v>4093</v>
      </c>
      <c r="H185" s="24" t="s">
        <v>239</v>
      </c>
      <c r="I185" s="295">
        <v>522204</v>
      </c>
      <c r="J185" s="295" t="s">
        <v>247</v>
      </c>
      <c r="K185" s="24"/>
      <c r="L185" s="28"/>
    </row>
    <row r="186" spans="1:12" s="13" customFormat="1" ht="15.75" customHeight="1">
      <c r="A186" s="25">
        <v>6</v>
      </c>
      <c r="B186" s="41" t="s">
        <v>4094</v>
      </c>
      <c r="C186" s="351" t="s">
        <v>3842</v>
      </c>
      <c r="D186" s="25" t="s">
        <v>376</v>
      </c>
      <c r="E186" s="430">
        <v>49</v>
      </c>
      <c r="F186" s="485">
        <v>2.62</v>
      </c>
      <c r="G186" s="41" t="s">
        <v>4094</v>
      </c>
      <c r="H186" s="24" t="s">
        <v>248</v>
      </c>
      <c r="I186" s="295">
        <v>522339</v>
      </c>
      <c r="J186" s="295" t="s">
        <v>249</v>
      </c>
      <c r="K186" s="24"/>
      <c r="L186" s="28"/>
    </row>
    <row r="187" spans="1:12" s="13" customFormat="1" ht="15.75" customHeight="1">
      <c r="A187" s="25">
        <v>7</v>
      </c>
      <c r="B187" s="41" t="s">
        <v>4095</v>
      </c>
      <c r="C187" s="351" t="s">
        <v>3842</v>
      </c>
      <c r="D187" s="25" t="s">
        <v>376</v>
      </c>
      <c r="E187" s="430">
        <v>40</v>
      </c>
      <c r="F187" s="485">
        <v>0.8</v>
      </c>
      <c r="G187" s="41" t="s">
        <v>4095</v>
      </c>
      <c r="H187" s="24" t="s">
        <v>250</v>
      </c>
      <c r="I187" s="295">
        <v>521779</v>
      </c>
      <c r="J187" s="296">
        <v>1245895</v>
      </c>
      <c r="K187" s="24"/>
      <c r="L187" s="28"/>
    </row>
    <row r="188" spans="1:12" s="13" customFormat="1" ht="15.75" customHeight="1">
      <c r="A188" s="25">
        <v>8</v>
      </c>
      <c r="B188" s="41" t="s">
        <v>4075</v>
      </c>
      <c r="C188" s="351" t="s">
        <v>3842</v>
      </c>
      <c r="D188" s="25" t="s">
        <v>376</v>
      </c>
      <c r="E188" s="430">
        <v>12</v>
      </c>
      <c r="F188" s="485">
        <v>1.49</v>
      </c>
      <c r="G188" s="41" t="s">
        <v>4075</v>
      </c>
      <c r="H188" s="24" t="s">
        <v>251</v>
      </c>
      <c r="I188" s="295">
        <v>523476</v>
      </c>
      <c r="J188" s="295" t="s">
        <v>252</v>
      </c>
      <c r="K188" s="24"/>
      <c r="L188" s="28"/>
    </row>
    <row r="189" spans="1:12" s="13" customFormat="1" ht="15.75" customHeight="1">
      <c r="A189" s="25">
        <v>9</v>
      </c>
      <c r="B189" s="41" t="s">
        <v>4096</v>
      </c>
      <c r="C189" s="351" t="s">
        <v>3842</v>
      </c>
      <c r="D189" s="25" t="s">
        <v>376</v>
      </c>
      <c r="E189" s="430">
        <v>13</v>
      </c>
      <c r="F189" s="485">
        <v>1.5</v>
      </c>
      <c r="G189" s="41" t="s">
        <v>4096</v>
      </c>
      <c r="H189" s="24" t="s">
        <v>241</v>
      </c>
      <c r="I189" s="295">
        <v>524214</v>
      </c>
      <c r="J189" s="295" t="s">
        <v>242</v>
      </c>
      <c r="K189" s="24"/>
      <c r="L189" s="28"/>
    </row>
    <row r="190" spans="1:12" s="13" customFormat="1" ht="15.75" customHeight="1">
      <c r="A190" s="25">
        <v>10</v>
      </c>
      <c r="B190" s="41" t="s">
        <v>253</v>
      </c>
      <c r="C190" s="351" t="s">
        <v>3842</v>
      </c>
      <c r="D190" s="25" t="s">
        <v>376</v>
      </c>
      <c r="E190" s="430">
        <v>13</v>
      </c>
      <c r="F190" s="485">
        <v>1.4</v>
      </c>
      <c r="G190" s="41" t="s">
        <v>253</v>
      </c>
      <c r="H190" s="24" t="s">
        <v>254</v>
      </c>
      <c r="I190" s="295">
        <v>523476</v>
      </c>
      <c r="J190" s="295">
        <v>1244722</v>
      </c>
      <c r="K190" s="24"/>
      <c r="L190" s="28"/>
    </row>
    <row r="191" spans="1:12" s="13" customFormat="1" ht="15.75" customHeight="1">
      <c r="A191" s="37" t="s">
        <v>2</v>
      </c>
      <c r="B191" s="38" t="s">
        <v>4097</v>
      </c>
      <c r="C191" s="356"/>
      <c r="D191" s="76"/>
      <c r="E191" s="431"/>
      <c r="F191" s="486"/>
      <c r="G191" s="38"/>
      <c r="H191" s="39"/>
      <c r="I191" s="295"/>
      <c r="J191" s="295"/>
      <c r="K191" s="24"/>
      <c r="L191" s="18"/>
    </row>
    <row r="192" spans="1:12" s="13" customFormat="1" ht="15.75" customHeight="1">
      <c r="A192" s="25">
        <v>1</v>
      </c>
      <c r="B192" s="43" t="s">
        <v>257</v>
      </c>
      <c r="C192" s="357" t="s">
        <v>3841</v>
      </c>
      <c r="D192" s="25" t="s">
        <v>376</v>
      </c>
      <c r="E192" s="430">
        <v>35</v>
      </c>
      <c r="F192" s="485">
        <v>0.954</v>
      </c>
      <c r="G192" s="43" t="s">
        <v>257</v>
      </c>
      <c r="H192" s="24" t="s">
        <v>258</v>
      </c>
      <c r="I192" s="295">
        <v>520600</v>
      </c>
      <c r="J192" s="295" t="s">
        <v>259</v>
      </c>
      <c r="K192" s="25"/>
      <c r="L192" s="26"/>
    </row>
    <row r="193" spans="1:12" s="13" customFormat="1" ht="15.75" customHeight="1">
      <c r="A193" s="25">
        <v>2</v>
      </c>
      <c r="B193" s="43" t="s">
        <v>260</v>
      </c>
      <c r="C193" s="357" t="s">
        <v>3841</v>
      </c>
      <c r="D193" s="25" t="s">
        <v>376</v>
      </c>
      <c r="E193" s="430">
        <v>25</v>
      </c>
      <c r="F193" s="485">
        <v>0.93</v>
      </c>
      <c r="G193" s="43" t="s">
        <v>260</v>
      </c>
      <c r="H193" s="24" t="s">
        <v>261</v>
      </c>
      <c r="I193" s="295">
        <v>521626</v>
      </c>
      <c r="J193" s="295" t="s">
        <v>262</v>
      </c>
      <c r="K193" s="25"/>
      <c r="L193" s="26"/>
    </row>
    <row r="194" spans="1:12" s="13" customFormat="1" ht="15.75" customHeight="1">
      <c r="A194" s="25">
        <v>3</v>
      </c>
      <c r="B194" s="43" t="s">
        <v>598</v>
      </c>
      <c r="C194" s="357" t="s">
        <v>3841</v>
      </c>
      <c r="D194" s="25" t="s">
        <v>376</v>
      </c>
      <c r="E194" s="430">
        <v>20</v>
      </c>
      <c r="F194" s="485">
        <v>1.193</v>
      </c>
      <c r="G194" s="43" t="s">
        <v>598</v>
      </c>
      <c r="H194" s="24" t="s">
        <v>599</v>
      </c>
      <c r="I194" s="295">
        <v>522088</v>
      </c>
      <c r="J194" s="295">
        <v>1243929</v>
      </c>
      <c r="K194" s="25"/>
      <c r="L194" s="26"/>
    </row>
    <row r="195" spans="1:12" s="13" customFormat="1" ht="15.75" customHeight="1">
      <c r="A195" s="25">
        <v>4</v>
      </c>
      <c r="B195" s="43" t="s">
        <v>600</v>
      </c>
      <c r="C195" s="357" t="s">
        <v>3841</v>
      </c>
      <c r="D195" s="25" t="s">
        <v>376</v>
      </c>
      <c r="E195" s="430">
        <v>20</v>
      </c>
      <c r="F195" s="485">
        <v>0.211</v>
      </c>
      <c r="G195" s="43" t="s">
        <v>600</v>
      </c>
      <c r="H195" s="24" t="s">
        <v>601</v>
      </c>
      <c r="I195" s="295">
        <v>522127</v>
      </c>
      <c r="J195" s="295">
        <v>1243894</v>
      </c>
      <c r="K195" s="25"/>
      <c r="L195" s="26"/>
    </row>
    <row r="196" spans="1:12" s="13" customFormat="1" ht="15.75" customHeight="1">
      <c r="A196" s="25">
        <v>5</v>
      </c>
      <c r="B196" s="43" t="s">
        <v>263</v>
      </c>
      <c r="C196" s="357" t="s">
        <v>3841</v>
      </c>
      <c r="D196" s="25" t="s">
        <v>376</v>
      </c>
      <c r="E196" s="430">
        <v>40</v>
      </c>
      <c r="F196" s="485">
        <v>0.208</v>
      </c>
      <c r="G196" s="43" t="s">
        <v>263</v>
      </c>
      <c r="H196" s="24" t="s">
        <v>264</v>
      </c>
      <c r="I196" s="295">
        <v>522256</v>
      </c>
      <c r="J196" s="295" t="s">
        <v>265</v>
      </c>
      <c r="K196" s="25"/>
      <c r="L196" s="26"/>
    </row>
    <row r="197" spans="1:12" s="17" customFormat="1" ht="15.75" customHeight="1">
      <c r="A197" s="25">
        <v>6</v>
      </c>
      <c r="B197" s="43" t="s">
        <v>4098</v>
      </c>
      <c r="C197" s="357" t="s">
        <v>3842</v>
      </c>
      <c r="D197" s="25" t="s">
        <v>376</v>
      </c>
      <c r="E197" s="430">
        <v>60</v>
      </c>
      <c r="F197" s="485">
        <v>0.54</v>
      </c>
      <c r="G197" s="43" t="s">
        <v>4098</v>
      </c>
      <c r="H197" s="24" t="s">
        <v>554</v>
      </c>
      <c r="I197" s="295">
        <v>523157</v>
      </c>
      <c r="J197" s="295" t="s">
        <v>255</v>
      </c>
      <c r="K197" s="25"/>
      <c r="L197" s="26"/>
    </row>
    <row r="198" spans="1:12" s="13" customFormat="1" ht="15.75" customHeight="1">
      <c r="A198" s="25">
        <v>7</v>
      </c>
      <c r="B198" s="43" t="s">
        <v>4100</v>
      </c>
      <c r="C198" s="357" t="s">
        <v>3842</v>
      </c>
      <c r="D198" s="25" t="s">
        <v>376</v>
      </c>
      <c r="E198" s="430">
        <v>30</v>
      </c>
      <c r="F198" s="485">
        <v>0.535</v>
      </c>
      <c r="G198" s="43" t="s">
        <v>4100</v>
      </c>
      <c r="H198" s="24" t="s">
        <v>602</v>
      </c>
      <c r="I198" s="295">
        <v>523554</v>
      </c>
      <c r="J198" s="295">
        <v>1242599</v>
      </c>
      <c r="K198" s="25"/>
      <c r="L198" s="26"/>
    </row>
    <row r="199" spans="1:12" s="13" customFormat="1" ht="15.75" customHeight="1">
      <c r="A199" s="25">
        <v>8</v>
      </c>
      <c r="B199" s="43" t="s">
        <v>4099</v>
      </c>
      <c r="C199" s="357" t="s">
        <v>3842</v>
      </c>
      <c r="D199" s="25" t="s">
        <v>376</v>
      </c>
      <c r="E199" s="430">
        <v>30</v>
      </c>
      <c r="F199" s="485">
        <v>2.58</v>
      </c>
      <c r="G199" s="43" t="s">
        <v>4099</v>
      </c>
      <c r="H199" s="24" t="s">
        <v>554</v>
      </c>
      <c r="I199" s="295">
        <v>523113</v>
      </c>
      <c r="J199" s="295" t="s">
        <v>256</v>
      </c>
      <c r="K199" s="25"/>
      <c r="L199" s="26"/>
    </row>
    <row r="200" spans="1:12" s="13" customFormat="1" ht="15.75" customHeight="1">
      <c r="A200" s="25">
        <v>9</v>
      </c>
      <c r="B200" s="41" t="s">
        <v>267</v>
      </c>
      <c r="C200" s="357" t="s">
        <v>3842</v>
      </c>
      <c r="D200" s="25" t="s">
        <v>376</v>
      </c>
      <c r="E200" s="430">
        <v>30</v>
      </c>
      <c r="F200" s="485">
        <v>0.28</v>
      </c>
      <c r="G200" s="41" t="s">
        <v>267</v>
      </c>
      <c r="H200" s="24" t="s">
        <v>268</v>
      </c>
      <c r="I200" s="295">
        <v>521159</v>
      </c>
      <c r="J200" s="295">
        <v>1245617</v>
      </c>
      <c r="K200" s="24"/>
      <c r="L200" s="28"/>
    </row>
    <row r="201" spans="1:12" s="13" customFormat="1" ht="15.75" customHeight="1">
      <c r="A201" s="25">
        <v>10</v>
      </c>
      <c r="B201" s="41" t="s">
        <v>269</v>
      </c>
      <c r="C201" s="357" t="s">
        <v>3842</v>
      </c>
      <c r="D201" s="25" t="s">
        <v>376</v>
      </c>
      <c r="E201" s="430">
        <v>20</v>
      </c>
      <c r="F201" s="485">
        <v>0.18</v>
      </c>
      <c r="G201" s="41" t="s">
        <v>269</v>
      </c>
      <c r="H201" s="24" t="s">
        <v>270</v>
      </c>
      <c r="I201" s="295">
        <v>521313</v>
      </c>
      <c r="J201" s="295">
        <v>1245644</v>
      </c>
      <c r="K201" s="24"/>
      <c r="L201" s="28"/>
    </row>
    <row r="202" spans="1:12" s="13" customFormat="1" ht="15.75" customHeight="1">
      <c r="A202" s="25">
        <v>11</v>
      </c>
      <c r="B202" s="41" t="s">
        <v>271</v>
      </c>
      <c r="C202" s="357" t="s">
        <v>3842</v>
      </c>
      <c r="D202" s="25" t="s">
        <v>376</v>
      </c>
      <c r="E202" s="430">
        <v>20</v>
      </c>
      <c r="F202" s="485">
        <v>0.2</v>
      </c>
      <c r="G202" s="41" t="s">
        <v>271</v>
      </c>
      <c r="H202" s="24" t="s">
        <v>272</v>
      </c>
      <c r="I202" s="295">
        <v>521326</v>
      </c>
      <c r="J202" s="295">
        <v>1245643</v>
      </c>
      <c r="K202" s="24"/>
      <c r="L202" s="28"/>
    </row>
    <row r="203" spans="1:12" s="13" customFormat="1" ht="15.75" customHeight="1">
      <c r="A203" s="25">
        <v>12</v>
      </c>
      <c r="B203" s="41" t="s">
        <v>273</v>
      </c>
      <c r="C203" s="357" t="s">
        <v>3842</v>
      </c>
      <c r="D203" s="25" t="s">
        <v>376</v>
      </c>
      <c r="E203" s="430">
        <v>20</v>
      </c>
      <c r="F203" s="485">
        <v>0.16</v>
      </c>
      <c r="G203" s="41" t="s">
        <v>273</v>
      </c>
      <c r="H203" s="24" t="s">
        <v>274</v>
      </c>
      <c r="I203" s="295">
        <v>521640</v>
      </c>
      <c r="J203" s="295">
        <v>1245622</v>
      </c>
      <c r="K203" s="24"/>
      <c r="L203" s="28"/>
    </row>
    <row r="204" spans="1:12" s="13" customFormat="1" ht="15.75" customHeight="1">
      <c r="A204" s="25">
        <v>13</v>
      </c>
      <c r="B204" s="41" t="s">
        <v>275</v>
      </c>
      <c r="C204" s="357" t="s">
        <v>3842</v>
      </c>
      <c r="D204" s="25" t="s">
        <v>376</v>
      </c>
      <c r="E204" s="430">
        <v>20</v>
      </c>
      <c r="F204" s="485">
        <v>0.09</v>
      </c>
      <c r="G204" s="41" t="s">
        <v>275</v>
      </c>
      <c r="H204" s="24" t="s">
        <v>276</v>
      </c>
      <c r="I204" s="295">
        <v>521858</v>
      </c>
      <c r="J204" s="295">
        <v>1245538</v>
      </c>
      <c r="K204" s="24"/>
      <c r="L204" s="28"/>
    </row>
    <row r="205" spans="1:12" s="13" customFormat="1" ht="15.75" customHeight="1">
      <c r="A205" s="25">
        <v>14</v>
      </c>
      <c r="B205" s="41" t="s">
        <v>277</v>
      </c>
      <c r="C205" s="357" t="s">
        <v>3842</v>
      </c>
      <c r="D205" s="25" t="s">
        <v>376</v>
      </c>
      <c r="E205" s="430">
        <v>20</v>
      </c>
      <c r="F205" s="485">
        <v>0.13</v>
      </c>
      <c r="G205" s="41" t="s">
        <v>277</v>
      </c>
      <c r="H205" s="24" t="s">
        <v>278</v>
      </c>
      <c r="I205" s="295">
        <v>521925</v>
      </c>
      <c r="J205" s="295">
        <v>1245467</v>
      </c>
      <c r="K205" s="24"/>
      <c r="L205" s="28"/>
    </row>
    <row r="206" spans="1:12" s="13" customFormat="1" ht="15.75" customHeight="1">
      <c r="A206" s="25">
        <v>15</v>
      </c>
      <c r="B206" s="41" t="s">
        <v>279</v>
      </c>
      <c r="C206" s="357" t="s">
        <v>3842</v>
      </c>
      <c r="D206" s="25" t="s">
        <v>376</v>
      </c>
      <c r="E206" s="430">
        <v>30</v>
      </c>
      <c r="F206" s="485">
        <v>0.26</v>
      </c>
      <c r="G206" s="41" t="s">
        <v>279</v>
      </c>
      <c r="H206" s="24" t="s">
        <v>280</v>
      </c>
      <c r="I206" s="295">
        <v>522018</v>
      </c>
      <c r="J206" s="295">
        <v>1245455</v>
      </c>
      <c r="K206" s="24"/>
      <c r="L206" s="28"/>
    </row>
    <row r="207" spans="1:12" s="13" customFormat="1" ht="15.75" customHeight="1">
      <c r="A207" s="25">
        <v>16</v>
      </c>
      <c r="B207" s="43" t="s">
        <v>281</v>
      </c>
      <c r="C207" s="357" t="s">
        <v>3842</v>
      </c>
      <c r="D207" s="25" t="s">
        <v>376</v>
      </c>
      <c r="E207" s="429">
        <v>30</v>
      </c>
      <c r="F207" s="484">
        <v>0.49</v>
      </c>
      <c r="G207" s="43" t="s">
        <v>281</v>
      </c>
      <c r="H207" s="25" t="s">
        <v>282</v>
      </c>
      <c r="I207" s="293">
        <v>523034</v>
      </c>
      <c r="J207" s="293" t="s">
        <v>283</v>
      </c>
      <c r="K207" s="24"/>
      <c r="L207" s="26"/>
    </row>
    <row r="208" spans="1:12" s="13" customFormat="1" ht="15.75" customHeight="1">
      <c r="A208" s="25">
        <v>17</v>
      </c>
      <c r="B208" s="43" t="s">
        <v>284</v>
      </c>
      <c r="C208" s="357" t="s">
        <v>3842</v>
      </c>
      <c r="D208" s="25" t="s">
        <v>376</v>
      </c>
      <c r="E208" s="429">
        <v>30</v>
      </c>
      <c r="F208" s="484">
        <v>0.32</v>
      </c>
      <c r="G208" s="43" t="s">
        <v>284</v>
      </c>
      <c r="H208" s="25" t="s">
        <v>285</v>
      </c>
      <c r="I208" s="293">
        <v>523800</v>
      </c>
      <c r="J208" s="293" t="s">
        <v>286</v>
      </c>
      <c r="K208" s="24"/>
      <c r="L208" s="26"/>
    </row>
    <row r="209" spans="1:12" s="27" customFormat="1" ht="15.75" customHeight="1">
      <c r="A209" s="25">
        <v>18</v>
      </c>
      <c r="B209" s="43" t="s">
        <v>287</v>
      </c>
      <c r="C209" s="357" t="s">
        <v>3842</v>
      </c>
      <c r="D209" s="25" t="s">
        <v>376</v>
      </c>
      <c r="E209" s="429">
        <v>30</v>
      </c>
      <c r="F209" s="484">
        <v>0.2</v>
      </c>
      <c r="G209" s="43" t="s">
        <v>287</v>
      </c>
      <c r="H209" s="25" t="s">
        <v>288</v>
      </c>
      <c r="I209" s="293">
        <v>524596</v>
      </c>
      <c r="J209" s="293" t="s">
        <v>289</v>
      </c>
      <c r="K209" s="24"/>
      <c r="L209" s="26"/>
    </row>
    <row r="210" spans="1:12" s="27" customFormat="1" ht="15.75" customHeight="1">
      <c r="A210" s="25">
        <v>19</v>
      </c>
      <c r="B210" s="43" t="s">
        <v>266</v>
      </c>
      <c r="C210" s="357" t="s">
        <v>3842</v>
      </c>
      <c r="D210" s="25" t="s">
        <v>376</v>
      </c>
      <c r="E210" s="430">
        <v>20</v>
      </c>
      <c r="F210" s="485">
        <v>0.35</v>
      </c>
      <c r="G210" s="41" t="s">
        <v>266</v>
      </c>
      <c r="H210" s="24" t="s">
        <v>603</v>
      </c>
      <c r="I210" s="295">
        <v>524467</v>
      </c>
      <c r="J210" s="295">
        <v>1246039</v>
      </c>
      <c r="K210" s="24"/>
      <c r="L210" s="28"/>
    </row>
    <row r="211" spans="1:12" s="27" customFormat="1" ht="15.75" customHeight="1">
      <c r="A211" s="25">
        <v>20</v>
      </c>
      <c r="B211" s="43" t="s">
        <v>4101</v>
      </c>
      <c r="C211" s="357" t="s">
        <v>3842</v>
      </c>
      <c r="D211" s="25" t="s">
        <v>376</v>
      </c>
      <c r="E211" s="430">
        <v>20</v>
      </c>
      <c r="F211" s="485">
        <v>0.345</v>
      </c>
      <c r="G211" s="43" t="s">
        <v>290</v>
      </c>
      <c r="H211" s="24" t="s">
        <v>589</v>
      </c>
      <c r="I211" s="295">
        <v>521527</v>
      </c>
      <c r="J211" s="295">
        <v>1246305</v>
      </c>
      <c r="K211" s="25"/>
      <c r="L211" s="26"/>
    </row>
    <row r="212" spans="1:12" s="27" customFormat="1" ht="15.75" customHeight="1">
      <c r="A212" s="25">
        <v>21</v>
      </c>
      <c r="B212" s="43" t="s">
        <v>4102</v>
      </c>
      <c r="C212" s="357" t="s">
        <v>3842</v>
      </c>
      <c r="D212" s="25" t="s">
        <v>376</v>
      </c>
      <c r="E212" s="430">
        <v>40</v>
      </c>
      <c r="F212" s="485">
        <v>0.345</v>
      </c>
      <c r="G212" s="43" t="s">
        <v>588</v>
      </c>
      <c r="H212" s="24" t="s">
        <v>589</v>
      </c>
      <c r="I212" s="295">
        <v>521527</v>
      </c>
      <c r="J212" s="295">
        <v>1246305</v>
      </c>
      <c r="K212" s="25"/>
      <c r="L212" s="26"/>
    </row>
    <row r="213" spans="1:12" s="40" customFormat="1" ht="15.75" customHeight="1">
      <c r="A213" s="25">
        <v>22</v>
      </c>
      <c r="B213" s="43" t="s">
        <v>4103</v>
      </c>
      <c r="C213" s="357" t="s">
        <v>3842</v>
      </c>
      <c r="D213" s="25" t="s">
        <v>376</v>
      </c>
      <c r="E213" s="430">
        <v>40</v>
      </c>
      <c r="F213" s="485">
        <v>0.06</v>
      </c>
      <c r="G213" s="43" t="s">
        <v>291</v>
      </c>
      <c r="H213" s="24" t="s">
        <v>292</v>
      </c>
      <c r="I213" s="295">
        <v>521571</v>
      </c>
      <c r="J213" s="295">
        <v>1246273</v>
      </c>
      <c r="K213" s="25"/>
      <c r="L213" s="26"/>
    </row>
    <row r="214" spans="1:12" s="40" customFormat="1" ht="15.75" customHeight="1">
      <c r="A214" s="25">
        <v>23</v>
      </c>
      <c r="B214" s="43" t="s">
        <v>4104</v>
      </c>
      <c r="C214" s="357" t="s">
        <v>3842</v>
      </c>
      <c r="D214" s="25" t="s">
        <v>376</v>
      </c>
      <c r="E214" s="430">
        <v>50</v>
      </c>
      <c r="F214" s="485">
        <v>0.6</v>
      </c>
      <c r="G214" s="43" t="s">
        <v>293</v>
      </c>
      <c r="H214" s="24" t="s">
        <v>294</v>
      </c>
      <c r="I214" s="295">
        <v>521643</v>
      </c>
      <c r="J214" s="295" t="s">
        <v>295</v>
      </c>
      <c r="K214" s="25"/>
      <c r="L214" s="26"/>
    </row>
    <row r="215" spans="1:12" s="27" customFormat="1" ht="15.75" customHeight="1">
      <c r="A215" s="25">
        <v>24</v>
      </c>
      <c r="B215" s="43" t="s">
        <v>4105</v>
      </c>
      <c r="C215" s="357" t="s">
        <v>3842</v>
      </c>
      <c r="D215" s="25" t="s">
        <v>376</v>
      </c>
      <c r="E215" s="430">
        <v>50</v>
      </c>
      <c r="F215" s="485">
        <v>0.11</v>
      </c>
      <c r="G215" s="43" t="s">
        <v>296</v>
      </c>
      <c r="H215" s="24" t="s">
        <v>297</v>
      </c>
      <c r="I215" s="295">
        <v>521800</v>
      </c>
      <c r="J215" s="295">
        <v>1246101</v>
      </c>
      <c r="K215" s="25"/>
      <c r="L215" s="26"/>
    </row>
    <row r="216" spans="1:12" s="27" customFormat="1" ht="15.75" customHeight="1">
      <c r="A216" s="25">
        <v>25</v>
      </c>
      <c r="B216" s="43" t="s">
        <v>4106</v>
      </c>
      <c r="C216" s="357" t="s">
        <v>3842</v>
      </c>
      <c r="D216" s="25" t="s">
        <v>376</v>
      </c>
      <c r="E216" s="430">
        <v>50</v>
      </c>
      <c r="F216" s="485">
        <v>0.58</v>
      </c>
      <c r="G216" s="43" t="s">
        <v>298</v>
      </c>
      <c r="H216" s="24" t="s">
        <v>299</v>
      </c>
      <c r="I216" s="295">
        <v>521990</v>
      </c>
      <c r="J216" s="295">
        <v>1245913</v>
      </c>
      <c r="K216" s="25"/>
      <c r="L216" s="26"/>
    </row>
    <row r="217" spans="1:12" s="27" customFormat="1" ht="15.75" customHeight="1">
      <c r="A217" s="25">
        <v>26</v>
      </c>
      <c r="B217" s="41" t="s">
        <v>4107</v>
      </c>
      <c r="C217" s="357" t="s">
        <v>3842</v>
      </c>
      <c r="D217" s="25" t="s">
        <v>376</v>
      </c>
      <c r="E217" s="430">
        <v>50</v>
      </c>
      <c r="F217" s="485">
        <v>0.76</v>
      </c>
      <c r="G217" s="41" t="s">
        <v>300</v>
      </c>
      <c r="H217" s="24" t="s">
        <v>301</v>
      </c>
      <c r="I217" s="295">
        <v>522331</v>
      </c>
      <c r="J217" s="295" t="s">
        <v>302</v>
      </c>
      <c r="K217" s="25"/>
      <c r="L217" s="28"/>
    </row>
    <row r="218" spans="1:12" s="27" customFormat="1" ht="15.75" customHeight="1">
      <c r="A218" s="25">
        <v>27</v>
      </c>
      <c r="B218" s="41" t="s">
        <v>4108</v>
      </c>
      <c r="C218" s="357" t="s">
        <v>3842</v>
      </c>
      <c r="D218" s="25" t="s">
        <v>376</v>
      </c>
      <c r="E218" s="430">
        <v>130</v>
      </c>
      <c r="F218" s="485">
        <v>3.2</v>
      </c>
      <c r="G218" s="41" t="s">
        <v>303</v>
      </c>
      <c r="H218" s="24" t="s">
        <v>304</v>
      </c>
      <c r="I218" s="295">
        <v>522409</v>
      </c>
      <c r="J218" s="295" t="s">
        <v>305</v>
      </c>
      <c r="K218" s="25"/>
      <c r="L218" s="28"/>
    </row>
    <row r="219" spans="1:12" s="27" customFormat="1" ht="15.75" customHeight="1">
      <c r="A219" s="25">
        <v>28</v>
      </c>
      <c r="B219" s="41" t="s">
        <v>4109</v>
      </c>
      <c r="C219" s="357" t="s">
        <v>3842</v>
      </c>
      <c r="D219" s="25" t="s">
        <v>376</v>
      </c>
      <c r="E219" s="430">
        <v>30</v>
      </c>
      <c r="F219" s="485">
        <v>0.605</v>
      </c>
      <c r="G219" s="41" t="s">
        <v>594</v>
      </c>
      <c r="H219" s="24" t="s">
        <v>595</v>
      </c>
      <c r="I219" s="295">
        <v>523706</v>
      </c>
      <c r="J219" s="295">
        <v>1245394</v>
      </c>
      <c r="K219" s="25"/>
      <c r="L219" s="28"/>
    </row>
    <row r="220" spans="1:12" s="27" customFormat="1" ht="15.75" customHeight="1">
      <c r="A220" s="25">
        <v>29</v>
      </c>
      <c r="B220" s="41" t="s">
        <v>4110</v>
      </c>
      <c r="C220" s="357" t="s">
        <v>3842</v>
      </c>
      <c r="D220" s="25" t="s">
        <v>376</v>
      </c>
      <c r="E220" s="430">
        <v>30</v>
      </c>
      <c r="F220" s="485">
        <v>0.888</v>
      </c>
      <c r="G220" s="41" t="s">
        <v>596</v>
      </c>
      <c r="H220" s="24" t="s">
        <v>597</v>
      </c>
      <c r="I220" s="295">
        <v>523706</v>
      </c>
      <c r="J220" s="295">
        <v>1245394</v>
      </c>
      <c r="K220" s="25"/>
      <c r="L220" s="28"/>
    </row>
    <row r="221" spans="1:12" s="27" customFormat="1" ht="15.75" customHeight="1">
      <c r="A221" s="25">
        <v>30</v>
      </c>
      <c r="B221" s="41" t="s">
        <v>4111</v>
      </c>
      <c r="C221" s="357" t="s">
        <v>3842</v>
      </c>
      <c r="D221" s="25" t="s">
        <v>376</v>
      </c>
      <c r="E221" s="430">
        <v>80</v>
      </c>
      <c r="F221" s="485">
        <v>0.43</v>
      </c>
      <c r="G221" s="41" t="s">
        <v>306</v>
      </c>
      <c r="H221" s="24" t="s">
        <v>307</v>
      </c>
      <c r="I221" s="295">
        <v>523166</v>
      </c>
      <c r="J221" s="295" t="s">
        <v>308</v>
      </c>
      <c r="K221" s="25"/>
      <c r="L221" s="28"/>
    </row>
    <row r="222" spans="1:12" s="27" customFormat="1" ht="15.75" customHeight="1">
      <c r="A222" s="25">
        <v>31</v>
      </c>
      <c r="B222" s="41" t="s">
        <v>4112</v>
      </c>
      <c r="C222" s="357" t="s">
        <v>3842</v>
      </c>
      <c r="D222" s="25" t="s">
        <v>376</v>
      </c>
      <c r="E222" s="430">
        <v>100</v>
      </c>
      <c r="F222" s="485">
        <v>1.93</v>
      </c>
      <c r="G222" s="41" t="s">
        <v>309</v>
      </c>
      <c r="H222" s="24" t="s">
        <v>310</v>
      </c>
      <c r="I222" s="295">
        <v>523837</v>
      </c>
      <c r="J222" s="295" t="s">
        <v>311</v>
      </c>
      <c r="K222" s="25"/>
      <c r="L222" s="28"/>
    </row>
    <row r="223" spans="1:12" s="27" customFormat="1" ht="15.75" customHeight="1">
      <c r="A223" s="25">
        <v>32</v>
      </c>
      <c r="B223" s="41" t="s">
        <v>4113</v>
      </c>
      <c r="C223" s="357" t="s">
        <v>3842</v>
      </c>
      <c r="D223" s="25" t="s">
        <v>376</v>
      </c>
      <c r="E223" s="430">
        <v>35</v>
      </c>
      <c r="F223" s="485">
        <v>0.275</v>
      </c>
      <c r="G223" s="41" t="s">
        <v>590</v>
      </c>
      <c r="H223" s="24" t="s">
        <v>554</v>
      </c>
      <c r="I223" s="295">
        <v>523842</v>
      </c>
      <c r="J223" s="295">
        <v>1244705</v>
      </c>
      <c r="K223" s="25"/>
      <c r="L223" s="28"/>
    </row>
    <row r="224" spans="1:12" s="27" customFormat="1" ht="15.75" customHeight="1">
      <c r="A224" s="25">
        <v>33</v>
      </c>
      <c r="B224" s="41" t="s">
        <v>4114</v>
      </c>
      <c r="C224" s="357" t="s">
        <v>3842</v>
      </c>
      <c r="D224" s="25" t="s">
        <v>376</v>
      </c>
      <c r="E224" s="430">
        <v>35</v>
      </c>
      <c r="F224" s="485">
        <v>0.42</v>
      </c>
      <c r="G224" s="41" t="s">
        <v>591</v>
      </c>
      <c r="H224" s="24" t="s">
        <v>593</v>
      </c>
      <c r="I224" s="295">
        <v>524463</v>
      </c>
      <c r="J224" s="295">
        <v>1244467</v>
      </c>
      <c r="K224" s="25"/>
      <c r="L224" s="28"/>
    </row>
    <row r="225" spans="1:12" s="27" customFormat="1" ht="15.75" customHeight="1">
      <c r="A225" s="25">
        <v>34</v>
      </c>
      <c r="B225" s="41" t="s">
        <v>4115</v>
      </c>
      <c r="C225" s="357" t="s">
        <v>3842</v>
      </c>
      <c r="D225" s="25" t="s">
        <v>376</v>
      </c>
      <c r="E225" s="430">
        <v>30</v>
      </c>
      <c r="F225" s="485">
        <v>0.2</v>
      </c>
      <c r="G225" s="41" t="s">
        <v>592</v>
      </c>
      <c r="H225" s="24" t="s">
        <v>593</v>
      </c>
      <c r="I225" s="295">
        <v>524405</v>
      </c>
      <c r="J225" s="295">
        <v>1244313</v>
      </c>
      <c r="K225" s="25"/>
      <c r="L225" s="28"/>
    </row>
    <row r="226" spans="1:12" s="27" customFormat="1" ht="15.75" customHeight="1">
      <c r="A226" s="25">
        <v>35</v>
      </c>
      <c r="B226" s="43" t="s">
        <v>312</v>
      </c>
      <c r="C226" s="357" t="s">
        <v>3842</v>
      </c>
      <c r="D226" s="25" t="s">
        <v>376</v>
      </c>
      <c r="E226" s="430">
        <v>30</v>
      </c>
      <c r="F226" s="485">
        <v>0.53</v>
      </c>
      <c r="G226" s="41" t="s">
        <v>312</v>
      </c>
      <c r="H226" s="24" t="s">
        <v>604</v>
      </c>
      <c r="I226" s="295">
        <v>521867</v>
      </c>
      <c r="J226" s="295">
        <v>1246638</v>
      </c>
      <c r="K226" s="25"/>
      <c r="L226" s="28"/>
    </row>
    <row r="227" spans="1:12" s="13" customFormat="1" ht="15.75" customHeight="1">
      <c r="A227" s="25">
        <v>36</v>
      </c>
      <c r="B227" s="43" t="s">
        <v>313</v>
      </c>
      <c r="C227" s="357" t="s">
        <v>3842</v>
      </c>
      <c r="D227" s="25" t="s">
        <v>376</v>
      </c>
      <c r="E227" s="430">
        <v>20</v>
      </c>
      <c r="F227" s="485">
        <v>0.13</v>
      </c>
      <c r="G227" s="41" t="s">
        <v>313</v>
      </c>
      <c r="H227" s="24" t="s">
        <v>314</v>
      </c>
      <c r="I227" s="295">
        <v>521955</v>
      </c>
      <c r="J227" s="295">
        <v>1246547</v>
      </c>
      <c r="K227" s="25"/>
      <c r="L227" s="28"/>
    </row>
    <row r="228" spans="1:12" s="13" customFormat="1" ht="15.75" customHeight="1">
      <c r="A228" s="25">
        <v>37</v>
      </c>
      <c r="B228" s="43" t="s">
        <v>315</v>
      </c>
      <c r="C228" s="357" t="s">
        <v>3842</v>
      </c>
      <c r="D228" s="25" t="s">
        <v>376</v>
      </c>
      <c r="E228" s="430">
        <v>15</v>
      </c>
      <c r="F228" s="485">
        <v>0.24</v>
      </c>
      <c r="G228" s="41" t="s">
        <v>315</v>
      </c>
      <c r="H228" s="24" t="s">
        <v>316</v>
      </c>
      <c r="I228" s="295">
        <v>522194</v>
      </c>
      <c r="J228" s="295">
        <v>1246418</v>
      </c>
      <c r="K228" s="25"/>
      <c r="L228" s="28"/>
    </row>
    <row r="229" spans="1:12" s="17" customFormat="1" ht="15.75" customHeight="1">
      <c r="A229" s="25">
        <v>38</v>
      </c>
      <c r="B229" s="43" t="s">
        <v>317</v>
      </c>
      <c r="C229" s="357" t="s">
        <v>3842</v>
      </c>
      <c r="D229" s="25" t="s">
        <v>376</v>
      </c>
      <c r="E229" s="430">
        <v>20</v>
      </c>
      <c r="F229" s="485">
        <v>0.15</v>
      </c>
      <c r="G229" s="41" t="s">
        <v>317</v>
      </c>
      <c r="H229" s="24" t="s">
        <v>318</v>
      </c>
      <c r="I229" s="295">
        <v>522205</v>
      </c>
      <c r="J229" s="295">
        <v>1246416</v>
      </c>
      <c r="K229" s="25"/>
      <c r="L229" s="28"/>
    </row>
    <row r="230" spans="1:12" s="13" customFormat="1" ht="15.75" customHeight="1">
      <c r="A230" s="25">
        <v>39</v>
      </c>
      <c r="B230" s="43" t="s">
        <v>319</v>
      </c>
      <c r="C230" s="357" t="s">
        <v>3842</v>
      </c>
      <c r="D230" s="25" t="s">
        <v>376</v>
      </c>
      <c r="E230" s="430">
        <v>15</v>
      </c>
      <c r="F230" s="485">
        <v>0.05</v>
      </c>
      <c r="G230" s="41" t="s">
        <v>320</v>
      </c>
      <c r="H230" s="24" t="s">
        <v>321</v>
      </c>
      <c r="I230" s="295">
        <v>523547</v>
      </c>
      <c r="J230" s="295">
        <v>1246125</v>
      </c>
      <c r="K230" s="25"/>
      <c r="L230" s="28"/>
    </row>
    <row r="231" spans="1:12" s="13" customFormat="1" ht="15.75" customHeight="1">
      <c r="A231" s="25">
        <v>40</v>
      </c>
      <c r="B231" s="43" t="s">
        <v>322</v>
      </c>
      <c r="C231" s="357" t="s">
        <v>3842</v>
      </c>
      <c r="D231" s="25" t="s">
        <v>376</v>
      </c>
      <c r="E231" s="430">
        <v>20</v>
      </c>
      <c r="F231" s="485">
        <v>0.3</v>
      </c>
      <c r="G231" s="41" t="s">
        <v>323</v>
      </c>
      <c r="H231" s="24" t="s">
        <v>324</v>
      </c>
      <c r="I231" s="295">
        <v>523484</v>
      </c>
      <c r="J231" s="295">
        <v>1245905</v>
      </c>
      <c r="K231" s="25"/>
      <c r="L231" s="28"/>
    </row>
    <row r="232" spans="1:12" s="13" customFormat="1" ht="15.75" customHeight="1">
      <c r="A232" s="25">
        <v>41</v>
      </c>
      <c r="B232" s="43" t="s">
        <v>325</v>
      </c>
      <c r="C232" s="357" t="s">
        <v>3842</v>
      </c>
      <c r="D232" s="25" t="s">
        <v>376</v>
      </c>
      <c r="E232" s="430">
        <v>15</v>
      </c>
      <c r="F232" s="485">
        <v>0.05</v>
      </c>
      <c r="G232" s="41" t="s">
        <v>326</v>
      </c>
      <c r="H232" s="24" t="s">
        <v>324</v>
      </c>
      <c r="I232" s="295">
        <v>523488</v>
      </c>
      <c r="J232" s="295">
        <v>1245908</v>
      </c>
      <c r="K232" s="25"/>
      <c r="L232" s="28"/>
    </row>
    <row r="233" spans="1:12" s="13" customFormat="1" ht="15.75" customHeight="1">
      <c r="A233" s="25">
        <v>42</v>
      </c>
      <c r="B233" s="43" t="s">
        <v>327</v>
      </c>
      <c r="C233" s="357" t="s">
        <v>3842</v>
      </c>
      <c r="D233" s="25" t="s">
        <v>376</v>
      </c>
      <c r="E233" s="430">
        <v>40</v>
      </c>
      <c r="F233" s="485">
        <v>0.05</v>
      </c>
      <c r="G233" s="41" t="s">
        <v>322</v>
      </c>
      <c r="H233" s="24" t="s">
        <v>328</v>
      </c>
      <c r="I233" s="295">
        <v>523620</v>
      </c>
      <c r="J233" s="295">
        <v>1245807</v>
      </c>
      <c r="K233" s="25"/>
      <c r="L233" s="28"/>
    </row>
    <row r="234" spans="1:12" s="13" customFormat="1" ht="15.75" customHeight="1">
      <c r="A234" s="755" t="s">
        <v>609</v>
      </c>
      <c r="B234" s="755"/>
      <c r="C234" s="352"/>
      <c r="D234" s="49"/>
      <c r="E234" s="427"/>
      <c r="F234" s="482"/>
      <c r="G234" s="286"/>
      <c r="H234" s="376"/>
      <c r="I234" s="301"/>
      <c r="J234" s="301"/>
      <c r="K234" s="49"/>
      <c r="L234" s="33"/>
    </row>
    <row r="235" spans="1:14" s="17" customFormat="1" ht="15.75" customHeight="1">
      <c r="A235" s="16"/>
      <c r="B235" s="34" t="s">
        <v>4078</v>
      </c>
      <c r="C235" s="387"/>
      <c r="D235" s="16"/>
      <c r="E235" s="428"/>
      <c r="F235" s="483"/>
      <c r="G235" s="386"/>
      <c r="H235" s="16"/>
      <c r="I235" s="291"/>
      <c r="J235" s="291"/>
      <c r="K235" s="16"/>
      <c r="L235" s="14"/>
      <c r="N235" s="3"/>
    </row>
    <row r="236" spans="1:14" s="17" customFormat="1" ht="15.75" customHeight="1">
      <c r="A236" s="39" t="s">
        <v>1</v>
      </c>
      <c r="B236" s="140" t="s">
        <v>4079</v>
      </c>
      <c r="C236" s="356"/>
      <c r="D236" s="39"/>
      <c r="E236" s="431"/>
      <c r="F236" s="486"/>
      <c r="G236" s="38"/>
      <c r="H236" s="39"/>
      <c r="I236" s="300"/>
      <c r="J236" s="300"/>
      <c r="K236" s="39"/>
      <c r="L236" s="50"/>
      <c r="N236" s="3"/>
    </row>
    <row r="237" spans="1:14" s="13" customFormat="1" ht="15.75" customHeight="1">
      <c r="A237" s="25">
        <v>1</v>
      </c>
      <c r="B237" s="43" t="s">
        <v>4072</v>
      </c>
      <c r="C237" s="357" t="s">
        <v>613</v>
      </c>
      <c r="D237" s="25" t="s">
        <v>376</v>
      </c>
      <c r="E237" s="429">
        <v>30</v>
      </c>
      <c r="F237" s="484">
        <v>0.6</v>
      </c>
      <c r="G237" s="43" t="s">
        <v>4072</v>
      </c>
      <c r="H237" s="25" t="s">
        <v>329</v>
      </c>
      <c r="I237" s="293">
        <v>524893</v>
      </c>
      <c r="J237" s="293" t="s">
        <v>330</v>
      </c>
      <c r="K237" s="25"/>
      <c r="L237" s="26"/>
      <c r="N237" s="1"/>
    </row>
    <row r="238" spans="1:14" s="13" customFormat="1" ht="15.75" customHeight="1">
      <c r="A238" s="25">
        <v>2</v>
      </c>
      <c r="B238" s="43" t="s">
        <v>4073</v>
      </c>
      <c r="C238" s="357" t="s">
        <v>613</v>
      </c>
      <c r="D238" s="25" t="s">
        <v>376</v>
      </c>
      <c r="E238" s="429">
        <v>30</v>
      </c>
      <c r="F238" s="484">
        <v>1.1</v>
      </c>
      <c r="G238" s="43" t="s">
        <v>4073</v>
      </c>
      <c r="H238" s="25" t="s">
        <v>331</v>
      </c>
      <c r="I238" s="293">
        <v>524939</v>
      </c>
      <c r="J238" s="293" t="s">
        <v>332</v>
      </c>
      <c r="K238" s="25"/>
      <c r="L238" s="26"/>
      <c r="N238" s="1"/>
    </row>
    <row r="239" spans="1:14" s="13" customFormat="1" ht="15.75" customHeight="1">
      <c r="A239" s="25">
        <v>3</v>
      </c>
      <c r="B239" s="43" t="s">
        <v>4074</v>
      </c>
      <c r="C239" s="357" t="s">
        <v>613</v>
      </c>
      <c r="D239" s="25" t="s">
        <v>376</v>
      </c>
      <c r="E239" s="429">
        <v>30</v>
      </c>
      <c r="F239" s="484">
        <v>1.4</v>
      </c>
      <c r="G239" s="43" t="s">
        <v>4074</v>
      </c>
      <c r="H239" s="25" t="s">
        <v>331</v>
      </c>
      <c r="I239" s="293">
        <v>524936</v>
      </c>
      <c r="J239" s="293" t="s">
        <v>333</v>
      </c>
      <c r="K239" s="25"/>
      <c r="L239" s="26"/>
      <c r="N239" s="1"/>
    </row>
    <row r="240" spans="1:14" s="13" customFormat="1" ht="15.75" customHeight="1">
      <c r="A240" s="25">
        <v>6</v>
      </c>
      <c r="B240" s="41" t="s">
        <v>4075</v>
      </c>
      <c r="C240" s="357" t="s">
        <v>613</v>
      </c>
      <c r="D240" s="25" t="s">
        <v>376</v>
      </c>
      <c r="E240" s="430">
        <v>30</v>
      </c>
      <c r="F240" s="485">
        <v>0.88</v>
      </c>
      <c r="G240" s="41" t="s">
        <v>4075</v>
      </c>
      <c r="H240" s="24" t="s">
        <v>251</v>
      </c>
      <c r="I240" s="295">
        <v>523476</v>
      </c>
      <c r="J240" s="295">
        <v>1244722</v>
      </c>
      <c r="K240" s="25"/>
      <c r="L240" s="28"/>
      <c r="N240" s="1"/>
    </row>
    <row r="241" spans="1:14" s="13" customFormat="1" ht="15.75" customHeight="1">
      <c r="A241" s="25">
        <v>7</v>
      </c>
      <c r="B241" s="41" t="s">
        <v>116</v>
      </c>
      <c r="C241" s="357" t="s">
        <v>613</v>
      </c>
      <c r="D241" s="25" t="s">
        <v>376</v>
      </c>
      <c r="E241" s="430">
        <v>30</v>
      </c>
      <c r="F241" s="485">
        <v>0.73</v>
      </c>
      <c r="G241" s="41" t="s">
        <v>116</v>
      </c>
      <c r="H241" s="24" t="s">
        <v>248</v>
      </c>
      <c r="I241" s="295">
        <v>522339</v>
      </c>
      <c r="J241" s="293">
        <v>1245493</v>
      </c>
      <c r="K241" s="25"/>
      <c r="L241" s="51"/>
      <c r="N241" s="1"/>
    </row>
    <row r="242" spans="1:14" s="13" customFormat="1" ht="15.75" customHeight="1">
      <c r="A242" s="25">
        <v>4</v>
      </c>
      <c r="B242" s="41" t="s">
        <v>4076</v>
      </c>
      <c r="C242" s="357" t="s">
        <v>613</v>
      </c>
      <c r="D242" s="25" t="s">
        <v>376</v>
      </c>
      <c r="E242" s="430">
        <v>40</v>
      </c>
      <c r="F242" s="485">
        <v>2.245</v>
      </c>
      <c r="G242" s="41" t="s">
        <v>4076</v>
      </c>
      <c r="H242" s="24" t="s">
        <v>334</v>
      </c>
      <c r="I242" s="295">
        <v>524589</v>
      </c>
      <c r="J242" s="295">
        <v>1245432</v>
      </c>
      <c r="K242" s="24"/>
      <c r="L242" s="28"/>
      <c r="N242" s="1"/>
    </row>
    <row r="243" spans="1:14" s="17" customFormat="1" ht="15.75" customHeight="1">
      <c r="A243" s="48">
        <v>5</v>
      </c>
      <c r="B243" s="245" t="s">
        <v>4077</v>
      </c>
      <c r="C243" s="357" t="s">
        <v>613</v>
      </c>
      <c r="D243" s="25" t="s">
        <v>376</v>
      </c>
      <c r="E243" s="426">
        <v>40</v>
      </c>
      <c r="F243" s="481">
        <v>2.88</v>
      </c>
      <c r="G243" s="245" t="s">
        <v>4077</v>
      </c>
      <c r="H243" s="29" t="s">
        <v>334</v>
      </c>
      <c r="I243" s="297">
        <v>524589</v>
      </c>
      <c r="J243" s="297">
        <v>1245432</v>
      </c>
      <c r="K243" s="139"/>
      <c r="L243" s="30"/>
      <c r="N243" s="1"/>
    </row>
    <row r="244" spans="1:12" s="13" customFormat="1" ht="15.75" customHeight="1">
      <c r="A244" s="755" t="s">
        <v>610</v>
      </c>
      <c r="B244" s="755"/>
      <c r="C244" s="352"/>
      <c r="D244" s="49"/>
      <c r="E244" s="427"/>
      <c r="F244" s="482"/>
      <c r="G244" s="286"/>
      <c r="H244" s="31"/>
      <c r="I244" s="299"/>
      <c r="J244" s="299"/>
      <c r="K244" s="49"/>
      <c r="L244" s="33"/>
    </row>
    <row r="245" spans="1:12" s="13" customFormat="1" ht="15.75" customHeight="1">
      <c r="A245" s="240"/>
      <c r="B245" s="386" t="s">
        <v>4080</v>
      </c>
      <c r="C245" s="387"/>
      <c r="D245" s="556"/>
      <c r="E245" s="428"/>
      <c r="F245" s="483"/>
      <c r="G245" s="386"/>
      <c r="H245" s="16"/>
      <c r="I245" s="291"/>
      <c r="J245" s="291"/>
      <c r="K245" s="16"/>
      <c r="L245" s="15"/>
    </row>
    <row r="246" spans="1:12" s="13" customFormat="1" ht="15.75" customHeight="1">
      <c r="A246" s="25">
        <v>1</v>
      </c>
      <c r="B246" s="43" t="s">
        <v>4081</v>
      </c>
      <c r="C246" s="357" t="s">
        <v>4082</v>
      </c>
      <c r="D246" s="25" t="s">
        <v>376</v>
      </c>
      <c r="E246" s="430">
        <v>10</v>
      </c>
      <c r="F246" s="487"/>
      <c r="G246" s="41" t="s">
        <v>335</v>
      </c>
      <c r="H246" s="24" t="s">
        <v>336</v>
      </c>
      <c r="I246" s="295">
        <v>527753</v>
      </c>
      <c r="J246" s="295" t="s">
        <v>337</v>
      </c>
      <c r="K246" s="25"/>
      <c r="L246" s="28"/>
    </row>
    <row r="247" spans="1:12" s="13" customFormat="1" ht="15.75" customHeight="1">
      <c r="A247" s="25">
        <v>2</v>
      </c>
      <c r="B247" s="43" t="s">
        <v>4</v>
      </c>
      <c r="C247" s="357" t="s">
        <v>4082</v>
      </c>
      <c r="D247" s="25" t="s">
        <v>376</v>
      </c>
      <c r="E247" s="430">
        <v>10</v>
      </c>
      <c r="F247" s="487"/>
      <c r="G247" s="41" t="s">
        <v>338</v>
      </c>
      <c r="H247" s="24" t="s">
        <v>339</v>
      </c>
      <c r="I247" s="295">
        <v>528044</v>
      </c>
      <c r="J247" s="295">
        <v>1252083</v>
      </c>
      <c r="K247" s="25"/>
      <c r="L247" s="28"/>
    </row>
    <row r="248" spans="1:12" s="13" customFormat="1" ht="15.75" customHeight="1">
      <c r="A248" s="25">
        <v>3</v>
      </c>
      <c r="B248" s="43" t="s">
        <v>5</v>
      </c>
      <c r="C248" s="357" t="s">
        <v>4082</v>
      </c>
      <c r="D248" s="25" t="s">
        <v>376</v>
      </c>
      <c r="E248" s="430">
        <v>10</v>
      </c>
      <c r="F248" s="487"/>
      <c r="G248" s="41" t="s">
        <v>340</v>
      </c>
      <c r="H248" s="24" t="s">
        <v>341</v>
      </c>
      <c r="I248" s="295">
        <v>528478</v>
      </c>
      <c r="J248" s="295">
        <v>1252301</v>
      </c>
      <c r="K248" s="25"/>
      <c r="L248" s="28"/>
    </row>
    <row r="249" spans="1:12" s="13" customFormat="1" ht="15.75" customHeight="1">
      <c r="A249" s="25">
        <v>4</v>
      </c>
      <c r="B249" s="43" t="s">
        <v>6</v>
      </c>
      <c r="C249" s="357" t="s">
        <v>4082</v>
      </c>
      <c r="D249" s="25" t="s">
        <v>376</v>
      </c>
      <c r="E249" s="430">
        <v>10</v>
      </c>
      <c r="F249" s="487"/>
      <c r="G249" s="41" t="s">
        <v>342</v>
      </c>
      <c r="H249" s="24" t="s">
        <v>343</v>
      </c>
      <c r="I249" s="295">
        <v>528748</v>
      </c>
      <c r="J249" s="295">
        <v>1252280</v>
      </c>
      <c r="K249" s="25"/>
      <c r="L249" s="28"/>
    </row>
    <row r="250" spans="1:12" s="13" customFormat="1" ht="15.75" customHeight="1">
      <c r="A250" s="25">
        <v>5</v>
      </c>
      <c r="B250" s="43" t="s">
        <v>117</v>
      </c>
      <c r="C250" s="357" t="s">
        <v>4082</v>
      </c>
      <c r="D250" s="25" t="s">
        <v>376</v>
      </c>
      <c r="E250" s="430">
        <v>10</v>
      </c>
      <c r="F250" s="487"/>
      <c r="G250" s="41" t="s">
        <v>344</v>
      </c>
      <c r="H250" s="24" t="s">
        <v>345</v>
      </c>
      <c r="I250" s="295">
        <v>529202</v>
      </c>
      <c r="J250" s="295">
        <v>1252206</v>
      </c>
      <c r="K250" s="25"/>
      <c r="L250" s="28"/>
    </row>
    <row r="251" spans="1:12" s="13" customFormat="1" ht="15.75" customHeight="1">
      <c r="A251" s="25">
        <v>6</v>
      </c>
      <c r="B251" s="43" t="s">
        <v>118</v>
      </c>
      <c r="C251" s="357" t="s">
        <v>4082</v>
      </c>
      <c r="D251" s="25" t="s">
        <v>376</v>
      </c>
      <c r="E251" s="430">
        <v>10</v>
      </c>
      <c r="F251" s="487"/>
      <c r="G251" s="41" t="s">
        <v>346</v>
      </c>
      <c r="H251" s="24" t="s">
        <v>347</v>
      </c>
      <c r="I251" s="295">
        <v>530430</v>
      </c>
      <c r="J251" s="295">
        <v>1252809</v>
      </c>
      <c r="K251" s="25"/>
      <c r="L251" s="28"/>
    </row>
    <row r="252" spans="1:12" s="13" customFormat="1" ht="15.75" customHeight="1">
      <c r="A252" s="25">
        <v>7</v>
      </c>
      <c r="B252" s="43" t="s">
        <v>8</v>
      </c>
      <c r="C252" s="357" t="s">
        <v>4082</v>
      </c>
      <c r="D252" s="25" t="s">
        <v>376</v>
      </c>
      <c r="E252" s="429">
        <v>10</v>
      </c>
      <c r="F252" s="484">
        <v>0.61</v>
      </c>
      <c r="G252" s="43" t="s">
        <v>348</v>
      </c>
      <c r="H252" s="25" t="s">
        <v>349</v>
      </c>
      <c r="I252" s="293">
        <v>527451</v>
      </c>
      <c r="J252" s="293" t="s">
        <v>350</v>
      </c>
      <c r="K252" s="25"/>
      <c r="L252" s="26"/>
    </row>
    <row r="253" spans="1:12" s="13" customFormat="1" ht="15.75" customHeight="1">
      <c r="A253" s="25">
        <v>8</v>
      </c>
      <c r="B253" s="43" t="s">
        <v>9</v>
      </c>
      <c r="C253" s="357" t="s">
        <v>4082</v>
      </c>
      <c r="D253" s="25" t="s">
        <v>376</v>
      </c>
      <c r="E253" s="429">
        <v>20</v>
      </c>
      <c r="F253" s="484">
        <v>0.65</v>
      </c>
      <c r="G253" s="43" t="s">
        <v>351</v>
      </c>
      <c r="H253" s="25" t="s">
        <v>352</v>
      </c>
      <c r="I253" s="293">
        <v>527451</v>
      </c>
      <c r="J253" s="293" t="s">
        <v>350</v>
      </c>
      <c r="K253" s="25"/>
      <c r="L253" s="26"/>
    </row>
    <row r="254" spans="1:12" s="13" customFormat="1" ht="15.75" customHeight="1">
      <c r="A254" s="25">
        <v>9</v>
      </c>
      <c r="B254" s="43" t="s">
        <v>4083</v>
      </c>
      <c r="C254" s="357" t="s">
        <v>4082</v>
      </c>
      <c r="D254" s="25" t="s">
        <v>376</v>
      </c>
      <c r="E254" s="430">
        <v>5</v>
      </c>
      <c r="F254" s="487"/>
      <c r="G254" s="41" t="s">
        <v>353</v>
      </c>
      <c r="H254" s="24" t="s">
        <v>354</v>
      </c>
      <c r="I254" s="295">
        <v>527673</v>
      </c>
      <c r="J254" s="295" t="s">
        <v>355</v>
      </c>
      <c r="K254" s="25"/>
      <c r="L254" s="28"/>
    </row>
    <row r="255" spans="1:12" s="17" customFormat="1" ht="15.75" customHeight="1">
      <c r="A255" s="25">
        <v>10</v>
      </c>
      <c r="B255" s="43" t="s">
        <v>4084</v>
      </c>
      <c r="C255" s="357" t="s">
        <v>4082</v>
      </c>
      <c r="D255" s="25" t="s">
        <v>376</v>
      </c>
      <c r="E255" s="429">
        <v>5</v>
      </c>
      <c r="F255" s="487"/>
      <c r="G255" s="43" t="s">
        <v>356</v>
      </c>
      <c r="H255" s="25" t="s">
        <v>270</v>
      </c>
      <c r="I255" s="293">
        <v>527866</v>
      </c>
      <c r="J255" s="293" t="s">
        <v>357</v>
      </c>
      <c r="K255" s="25"/>
      <c r="L255" s="26"/>
    </row>
    <row r="256" spans="1:12" s="17" customFormat="1" ht="15.75" customHeight="1">
      <c r="A256" s="25">
        <v>11</v>
      </c>
      <c r="B256" s="43" t="s">
        <v>4085</v>
      </c>
      <c r="C256" s="357" t="s">
        <v>4082</v>
      </c>
      <c r="D256" s="25" t="s">
        <v>376</v>
      </c>
      <c r="E256" s="430">
        <v>7</v>
      </c>
      <c r="F256" s="487"/>
      <c r="G256" s="41" t="s">
        <v>358</v>
      </c>
      <c r="H256" s="24" t="s">
        <v>270</v>
      </c>
      <c r="I256" s="295">
        <v>527866</v>
      </c>
      <c r="J256" s="295" t="s">
        <v>357</v>
      </c>
      <c r="K256" s="25"/>
      <c r="L256" s="28"/>
    </row>
    <row r="257" spans="1:12" s="13" customFormat="1" ht="15.75" customHeight="1">
      <c r="A257" s="25">
        <v>12</v>
      </c>
      <c r="B257" s="43" t="s">
        <v>4086</v>
      </c>
      <c r="C257" s="357" t="s">
        <v>4082</v>
      </c>
      <c r="D257" s="25" t="s">
        <v>376</v>
      </c>
      <c r="E257" s="430">
        <v>15</v>
      </c>
      <c r="F257" s="485">
        <v>0.55</v>
      </c>
      <c r="G257" s="41" t="s">
        <v>359</v>
      </c>
      <c r="H257" s="24" t="s">
        <v>232</v>
      </c>
      <c r="I257" s="295">
        <v>528074</v>
      </c>
      <c r="J257" s="295" t="s">
        <v>360</v>
      </c>
      <c r="K257" s="25"/>
      <c r="L257" s="28"/>
    </row>
    <row r="258" spans="1:12" s="13" customFormat="1" ht="15.75" customHeight="1">
      <c r="A258" s="25">
        <v>13</v>
      </c>
      <c r="B258" s="47" t="s">
        <v>4087</v>
      </c>
      <c r="C258" s="357" t="s">
        <v>4082</v>
      </c>
      <c r="D258" s="25" t="s">
        <v>376</v>
      </c>
      <c r="E258" s="557">
        <v>5</v>
      </c>
      <c r="F258" s="538">
        <v>0.69</v>
      </c>
      <c r="G258" s="47" t="s">
        <v>361</v>
      </c>
      <c r="H258" s="48" t="s">
        <v>362</v>
      </c>
      <c r="I258" s="302">
        <v>528306</v>
      </c>
      <c r="J258" s="302">
        <v>1251540</v>
      </c>
      <c r="K258" s="25"/>
      <c r="L258" s="53"/>
    </row>
    <row r="259" spans="1:12" s="13" customFormat="1" ht="15.75" customHeight="1">
      <c r="A259" s="755" t="s">
        <v>611</v>
      </c>
      <c r="B259" s="755"/>
      <c r="C259" s="352"/>
      <c r="D259" s="49"/>
      <c r="E259" s="427"/>
      <c r="F259" s="482"/>
      <c r="G259" s="286"/>
      <c r="H259" s="31"/>
      <c r="I259" s="299"/>
      <c r="J259" s="299"/>
      <c r="K259" s="49"/>
      <c r="L259" s="33"/>
    </row>
    <row r="260" spans="1:12" s="13" customFormat="1" ht="15.75" customHeight="1">
      <c r="A260" s="385"/>
      <c r="B260" s="386" t="s">
        <v>4080</v>
      </c>
      <c r="C260" s="387"/>
      <c r="D260" s="556"/>
      <c r="E260" s="428"/>
      <c r="F260" s="483"/>
      <c r="G260" s="386"/>
      <c r="H260" s="16"/>
      <c r="I260" s="291"/>
      <c r="J260" s="291"/>
      <c r="K260" s="16"/>
      <c r="L260" s="15"/>
    </row>
    <row r="261" spans="1:12" s="13" customFormat="1" ht="15.75" customHeight="1">
      <c r="A261" s="25">
        <v>1</v>
      </c>
      <c r="B261" s="43" t="s">
        <v>12</v>
      </c>
      <c r="C261" s="357" t="s">
        <v>4116</v>
      </c>
      <c r="D261" s="25" t="s">
        <v>376</v>
      </c>
      <c r="E261" s="429">
        <v>20</v>
      </c>
      <c r="F261" s="484">
        <v>1.4</v>
      </c>
      <c r="G261" s="43" t="s">
        <v>363</v>
      </c>
      <c r="H261" s="25" t="s">
        <v>364</v>
      </c>
      <c r="I261" s="293">
        <v>529120</v>
      </c>
      <c r="J261" s="293">
        <v>1251222</v>
      </c>
      <c r="K261" s="25"/>
      <c r="L261" s="26"/>
    </row>
    <row r="262" spans="1:12" s="13" customFormat="1" ht="15.75" customHeight="1">
      <c r="A262" s="25">
        <v>2</v>
      </c>
      <c r="B262" s="43" t="s">
        <v>13</v>
      </c>
      <c r="C262" s="357" t="s">
        <v>4116</v>
      </c>
      <c r="D262" s="25" t="s">
        <v>376</v>
      </c>
      <c r="E262" s="429">
        <v>70</v>
      </c>
      <c r="F262" s="484">
        <v>0.58</v>
      </c>
      <c r="G262" s="43" t="s">
        <v>365</v>
      </c>
      <c r="H262" s="25" t="s">
        <v>364</v>
      </c>
      <c r="I262" s="293">
        <v>529120</v>
      </c>
      <c r="J262" s="293">
        <v>1251222</v>
      </c>
      <c r="K262" s="25"/>
      <c r="L262" s="26"/>
    </row>
    <row r="263" spans="1:12" s="13" customFormat="1" ht="15.75" customHeight="1">
      <c r="A263" s="25">
        <v>3</v>
      </c>
      <c r="B263" s="548" t="s">
        <v>4117</v>
      </c>
      <c r="C263" s="357" t="s">
        <v>4116</v>
      </c>
      <c r="D263" s="25" t="s">
        <v>376</v>
      </c>
      <c r="E263" s="558">
        <v>15</v>
      </c>
      <c r="F263" s="539">
        <v>0.875</v>
      </c>
      <c r="G263" s="548" t="s">
        <v>366</v>
      </c>
      <c r="H263" s="54" t="s">
        <v>367</v>
      </c>
      <c r="I263" s="303">
        <v>529398</v>
      </c>
      <c r="J263" s="303">
        <v>1251276</v>
      </c>
      <c r="K263" s="25"/>
      <c r="L263" s="55"/>
    </row>
    <row r="264" spans="1:12" s="1" customFormat="1" ht="15">
      <c r="A264" s="594" t="s">
        <v>1183</v>
      </c>
      <c r="B264" s="595"/>
      <c r="C264" s="596"/>
      <c r="D264" s="595"/>
      <c r="E264" s="469"/>
      <c r="F264" s="530"/>
      <c r="G264" s="595"/>
      <c r="H264" s="595"/>
      <c r="I264" s="595"/>
      <c r="J264" s="595"/>
      <c r="K264" s="595"/>
      <c r="L264" s="350"/>
    </row>
    <row r="265" spans="1:12" s="3" customFormat="1" ht="15.75" customHeight="1">
      <c r="A265" s="752" t="s">
        <v>615</v>
      </c>
      <c r="B265" s="754"/>
      <c r="C265" s="358"/>
      <c r="D265" s="32"/>
      <c r="E265" s="433"/>
      <c r="F265" s="489"/>
      <c r="G265" s="600"/>
      <c r="H265" s="32"/>
      <c r="I265" s="58"/>
      <c r="J265" s="58"/>
      <c r="K265" s="32"/>
      <c r="L265" s="59"/>
    </row>
    <row r="266" spans="1:12" s="3" customFormat="1" ht="15.75" customHeight="1">
      <c r="A266" s="60"/>
      <c r="B266" s="61" t="s">
        <v>616</v>
      </c>
      <c r="C266" s="62"/>
      <c r="D266" s="62"/>
      <c r="E266" s="425"/>
      <c r="F266" s="490"/>
      <c r="G266" s="601"/>
      <c r="H266" s="20"/>
      <c r="I266" s="304"/>
      <c r="J266" s="304"/>
      <c r="K266" s="64"/>
      <c r="L266" s="52"/>
    </row>
    <row r="267" spans="1:12" s="1" customFormat="1" ht="15.75" customHeight="1">
      <c r="A267" s="65" t="s">
        <v>1</v>
      </c>
      <c r="B267" s="66" t="s">
        <v>617</v>
      </c>
      <c r="C267" s="359"/>
      <c r="D267" s="68"/>
      <c r="E267" s="434"/>
      <c r="F267" s="491"/>
      <c r="G267" s="602"/>
      <c r="H267" s="68"/>
      <c r="I267" s="305"/>
      <c r="J267" s="305"/>
      <c r="K267" s="69"/>
      <c r="L267" s="65"/>
    </row>
    <row r="268" spans="1:12" s="1" customFormat="1" ht="15.75" customHeight="1">
      <c r="A268" s="70">
        <v>1</v>
      </c>
      <c r="B268" s="71" t="s">
        <v>618</v>
      </c>
      <c r="C268" s="70" t="s">
        <v>3843</v>
      </c>
      <c r="D268" s="70" t="s">
        <v>376</v>
      </c>
      <c r="E268" s="417">
        <v>4.5</v>
      </c>
      <c r="F268" s="158">
        <v>0.356</v>
      </c>
      <c r="G268" s="242" t="s">
        <v>619</v>
      </c>
      <c r="H268" s="70" t="s">
        <v>620</v>
      </c>
      <c r="I268" s="306">
        <v>489157</v>
      </c>
      <c r="J268" s="306">
        <v>1254458</v>
      </c>
      <c r="K268" s="25"/>
      <c r="L268" s="74"/>
    </row>
    <row r="269" spans="1:12" s="1" customFormat="1" ht="24" customHeight="1">
      <c r="A269" s="70">
        <v>2</v>
      </c>
      <c r="B269" s="71" t="s">
        <v>621</v>
      </c>
      <c r="C269" s="70" t="s">
        <v>3843</v>
      </c>
      <c r="D269" s="70" t="s">
        <v>376</v>
      </c>
      <c r="E269" s="417">
        <v>13.5</v>
      </c>
      <c r="F269" s="158">
        <v>1.2</v>
      </c>
      <c r="G269" s="242" t="s">
        <v>622</v>
      </c>
      <c r="H269" s="70" t="s">
        <v>623</v>
      </c>
      <c r="I269" s="306">
        <v>489308</v>
      </c>
      <c r="J269" s="306">
        <v>1254332</v>
      </c>
      <c r="K269" s="25"/>
      <c r="L269" s="74"/>
    </row>
    <row r="270" spans="1:12" s="1" customFormat="1" ht="15.75" customHeight="1">
      <c r="A270" s="70">
        <v>3</v>
      </c>
      <c r="B270" s="71" t="s">
        <v>624</v>
      </c>
      <c r="C270" s="70" t="s">
        <v>625</v>
      </c>
      <c r="D270" s="70" t="s">
        <v>376</v>
      </c>
      <c r="E270" s="417">
        <v>10</v>
      </c>
      <c r="F270" s="158">
        <v>0.187</v>
      </c>
      <c r="G270" s="242" t="s">
        <v>626</v>
      </c>
      <c r="H270" s="70" t="s">
        <v>627</v>
      </c>
      <c r="I270" s="306">
        <v>489526</v>
      </c>
      <c r="J270" s="306">
        <v>1254198</v>
      </c>
      <c r="K270" s="25"/>
      <c r="L270" s="74"/>
    </row>
    <row r="271" spans="1:12" s="1" customFormat="1" ht="15.75" customHeight="1">
      <c r="A271" s="70">
        <v>4</v>
      </c>
      <c r="B271" s="71" t="s">
        <v>628</v>
      </c>
      <c r="C271" s="70" t="s">
        <v>625</v>
      </c>
      <c r="D271" s="70" t="s">
        <v>376</v>
      </c>
      <c r="E271" s="417">
        <v>43</v>
      </c>
      <c r="F271" s="158">
        <v>0.15</v>
      </c>
      <c r="G271" s="603" t="s">
        <v>3614</v>
      </c>
      <c r="H271" s="70" t="s">
        <v>629</v>
      </c>
      <c r="I271" s="306">
        <v>490525</v>
      </c>
      <c r="J271" s="306">
        <v>1253604</v>
      </c>
      <c r="K271" s="25"/>
      <c r="L271" s="74"/>
    </row>
    <row r="272" spans="1:12" s="1" customFormat="1" ht="15.75" customHeight="1">
      <c r="A272" s="70">
        <v>5</v>
      </c>
      <c r="B272" s="71" t="s">
        <v>630</v>
      </c>
      <c r="C272" s="70" t="s">
        <v>625</v>
      </c>
      <c r="D272" s="70" t="s">
        <v>376</v>
      </c>
      <c r="E272" s="417">
        <v>9.5</v>
      </c>
      <c r="F272" s="158">
        <v>0.55</v>
      </c>
      <c r="G272" s="603" t="s">
        <v>3615</v>
      </c>
      <c r="H272" s="70" t="s">
        <v>631</v>
      </c>
      <c r="I272" s="306">
        <v>491901</v>
      </c>
      <c r="J272" s="306">
        <v>1253571</v>
      </c>
      <c r="K272" s="25"/>
      <c r="L272" s="74"/>
    </row>
    <row r="273" spans="1:12" s="1" customFormat="1" ht="15.75" customHeight="1">
      <c r="A273" s="70">
        <v>6</v>
      </c>
      <c r="B273" s="71" t="s">
        <v>632</v>
      </c>
      <c r="C273" s="70" t="s">
        <v>625</v>
      </c>
      <c r="D273" s="70" t="s">
        <v>376</v>
      </c>
      <c r="E273" s="417">
        <v>14</v>
      </c>
      <c r="F273" s="158">
        <v>0.568</v>
      </c>
      <c r="G273" s="603" t="s">
        <v>3616</v>
      </c>
      <c r="H273" s="70" t="s">
        <v>633</v>
      </c>
      <c r="I273" s="306">
        <v>491943</v>
      </c>
      <c r="J273" s="306">
        <v>1253560</v>
      </c>
      <c r="K273" s="25"/>
      <c r="L273" s="74"/>
    </row>
    <row r="274" spans="1:12" s="1" customFormat="1" ht="15.75" customHeight="1">
      <c r="A274" s="70">
        <v>7</v>
      </c>
      <c r="B274" s="71" t="s">
        <v>634</v>
      </c>
      <c r="C274" s="70" t="s">
        <v>625</v>
      </c>
      <c r="D274" s="70" t="s">
        <v>376</v>
      </c>
      <c r="E274" s="417">
        <v>12.5</v>
      </c>
      <c r="F274" s="158">
        <v>0.0875</v>
      </c>
      <c r="G274" s="603" t="s">
        <v>3617</v>
      </c>
      <c r="H274" s="70" t="s">
        <v>635</v>
      </c>
      <c r="I274" s="306">
        <v>491988</v>
      </c>
      <c r="J274" s="306">
        <v>1253553</v>
      </c>
      <c r="K274" s="25"/>
      <c r="L274" s="74"/>
    </row>
    <row r="275" spans="1:12" s="1" customFormat="1" ht="15.75" customHeight="1">
      <c r="A275" s="70">
        <v>8</v>
      </c>
      <c r="B275" s="71" t="s">
        <v>636</v>
      </c>
      <c r="C275" s="70" t="s">
        <v>625</v>
      </c>
      <c r="D275" s="70" t="s">
        <v>376</v>
      </c>
      <c r="E275" s="417">
        <v>6</v>
      </c>
      <c r="F275" s="158">
        <v>0.055</v>
      </c>
      <c r="G275" s="603" t="s">
        <v>3618</v>
      </c>
      <c r="H275" s="70" t="s">
        <v>637</v>
      </c>
      <c r="I275" s="306">
        <v>492295</v>
      </c>
      <c r="J275" s="306">
        <v>1253485</v>
      </c>
      <c r="K275" s="25"/>
      <c r="L275" s="74"/>
    </row>
    <row r="276" spans="1:12" s="1" customFormat="1" ht="15.75" customHeight="1">
      <c r="A276" s="70">
        <v>9</v>
      </c>
      <c r="B276" s="71" t="s">
        <v>638</v>
      </c>
      <c r="C276" s="70" t="s">
        <v>3843</v>
      </c>
      <c r="D276" s="70" t="s">
        <v>376</v>
      </c>
      <c r="E276" s="417">
        <v>5</v>
      </c>
      <c r="F276" s="158">
        <v>0.25</v>
      </c>
      <c r="G276" s="603" t="s">
        <v>3619</v>
      </c>
      <c r="H276" s="70" t="s">
        <v>639</v>
      </c>
      <c r="I276" s="306">
        <v>492577</v>
      </c>
      <c r="J276" s="306">
        <v>1253437</v>
      </c>
      <c r="K276" s="25"/>
      <c r="L276" s="74"/>
    </row>
    <row r="277" spans="1:12" s="1" customFormat="1" ht="15.75" customHeight="1">
      <c r="A277" s="75" t="s">
        <v>2</v>
      </c>
      <c r="B277" s="76" t="s">
        <v>640</v>
      </c>
      <c r="C277" s="351"/>
      <c r="D277" s="70"/>
      <c r="E277" s="416"/>
      <c r="F277" s="119"/>
      <c r="G277" s="242"/>
      <c r="H277" s="70"/>
      <c r="I277" s="306"/>
      <c r="J277" s="306"/>
      <c r="K277" s="51"/>
      <c r="L277" s="77"/>
    </row>
    <row r="278" spans="1:12" s="1" customFormat="1" ht="15.75" customHeight="1">
      <c r="A278" s="24">
        <v>1</v>
      </c>
      <c r="B278" s="44" t="s">
        <v>641</v>
      </c>
      <c r="C278" s="70" t="s">
        <v>3843</v>
      </c>
      <c r="D278" s="70" t="s">
        <v>376</v>
      </c>
      <c r="E278" s="417">
        <v>9.08</v>
      </c>
      <c r="F278" s="158">
        <v>0.529</v>
      </c>
      <c r="G278" s="603" t="s">
        <v>3620</v>
      </c>
      <c r="H278" s="70" t="s">
        <v>642</v>
      </c>
      <c r="I278" s="306">
        <v>492927</v>
      </c>
      <c r="J278" s="306">
        <v>1253336</v>
      </c>
      <c r="K278" s="25"/>
      <c r="L278" s="77"/>
    </row>
    <row r="279" spans="1:12" s="1" customFormat="1" ht="15.75" customHeight="1">
      <c r="A279" s="24">
        <v>2</v>
      </c>
      <c r="B279" s="44" t="s">
        <v>643</v>
      </c>
      <c r="C279" s="70" t="s">
        <v>3843</v>
      </c>
      <c r="D279" s="70" t="s">
        <v>376</v>
      </c>
      <c r="E279" s="417">
        <v>57.75</v>
      </c>
      <c r="F279" s="158">
        <v>3.821</v>
      </c>
      <c r="G279" s="603" t="s">
        <v>3621</v>
      </c>
      <c r="H279" s="70" t="s">
        <v>644</v>
      </c>
      <c r="I279" s="306">
        <v>492948</v>
      </c>
      <c r="J279" s="306">
        <v>1253310</v>
      </c>
      <c r="K279" s="25"/>
      <c r="L279" s="77"/>
    </row>
    <row r="280" spans="1:12" s="1" customFormat="1" ht="15.75" customHeight="1">
      <c r="A280" s="24">
        <v>3</v>
      </c>
      <c r="B280" s="44" t="s">
        <v>645</v>
      </c>
      <c r="C280" s="70" t="s">
        <v>3843</v>
      </c>
      <c r="D280" s="70" t="s">
        <v>376</v>
      </c>
      <c r="E280" s="417">
        <v>40.16</v>
      </c>
      <c r="F280" s="158">
        <v>2.44</v>
      </c>
      <c r="G280" s="603" t="s">
        <v>3622</v>
      </c>
      <c r="H280" s="70" t="s">
        <v>646</v>
      </c>
      <c r="I280" s="306">
        <v>493929</v>
      </c>
      <c r="J280" s="306">
        <v>1251276</v>
      </c>
      <c r="K280" s="25"/>
      <c r="L280" s="77"/>
    </row>
    <row r="281" spans="1:12" s="1" customFormat="1" ht="15.75" customHeight="1">
      <c r="A281" s="24">
        <v>4</v>
      </c>
      <c r="B281" s="44" t="s">
        <v>647</v>
      </c>
      <c r="C281" s="70" t="s">
        <v>625</v>
      </c>
      <c r="D281" s="70" t="s">
        <v>376</v>
      </c>
      <c r="E281" s="417">
        <v>4</v>
      </c>
      <c r="F281" s="158">
        <v>1.29</v>
      </c>
      <c r="G281" s="242" t="s">
        <v>619</v>
      </c>
      <c r="H281" s="70" t="s">
        <v>648</v>
      </c>
      <c r="I281" s="306">
        <v>492820</v>
      </c>
      <c r="J281" s="306">
        <v>1252322</v>
      </c>
      <c r="K281" s="25"/>
      <c r="L281" s="77"/>
    </row>
    <row r="282" spans="1:12" s="1" customFormat="1" ht="15.75" customHeight="1">
      <c r="A282" s="78">
        <v>5</v>
      </c>
      <c r="B282" s="79" t="s">
        <v>649</v>
      </c>
      <c r="C282" s="70" t="s">
        <v>3843</v>
      </c>
      <c r="D282" s="348" t="s">
        <v>376</v>
      </c>
      <c r="E282" s="419">
        <v>82.82</v>
      </c>
      <c r="F282" s="162">
        <v>1.725</v>
      </c>
      <c r="G282" s="603" t="s">
        <v>622</v>
      </c>
      <c r="H282" s="348" t="s">
        <v>650</v>
      </c>
      <c r="I282" s="307">
        <v>492846</v>
      </c>
      <c r="J282" s="307">
        <v>1253115</v>
      </c>
      <c r="K282" s="25"/>
      <c r="L282" s="80"/>
    </row>
    <row r="283" spans="1:12" s="1" customFormat="1" ht="15.75" customHeight="1">
      <c r="A283" s="24">
        <v>6</v>
      </c>
      <c r="B283" s="44" t="s">
        <v>651</v>
      </c>
      <c r="C283" s="70" t="s">
        <v>625</v>
      </c>
      <c r="D283" s="70" t="s">
        <v>376</v>
      </c>
      <c r="E283" s="417">
        <v>27.64</v>
      </c>
      <c r="F283" s="158">
        <v>4.96</v>
      </c>
      <c r="G283" s="603" t="s">
        <v>3623</v>
      </c>
      <c r="H283" s="348" t="s">
        <v>321</v>
      </c>
      <c r="I283" s="306">
        <v>493082</v>
      </c>
      <c r="J283" s="306">
        <v>1251262</v>
      </c>
      <c r="K283" s="25"/>
      <c r="L283" s="77"/>
    </row>
    <row r="284" spans="1:12" s="1" customFormat="1" ht="15.75" customHeight="1">
      <c r="A284" s="24">
        <v>7</v>
      </c>
      <c r="B284" s="44" t="s">
        <v>652</v>
      </c>
      <c r="C284" s="70" t="s">
        <v>625</v>
      </c>
      <c r="D284" s="70" t="s">
        <v>376</v>
      </c>
      <c r="E284" s="417">
        <v>3</v>
      </c>
      <c r="F284" s="158">
        <v>0.1</v>
      </c>
      <c r="G284" s="242" t="s">
        <v>653</v>
      </c>
      <c r="H284" s="70" t="s">
        <v>654</v>
      </c>
      <c r="I284" s="306">
        <v>493122</v>
      </c>
      <c r="J284" s="306">
        <v>1251175</v>
      </c>
      <c r="K284" s="25"/>
      <c r="L284" s="77"/>
    </row>
    <row r="285" spans="1:12" s="1" customFormat="1" ht="15.75" customHeight="1">
      <c r="A285" s="24">
        <v>8</v>
      </c>
      <c r="B285" s="44" t="s">
        <v>655</v>
      </c>
      <c r="C285" s="351" t="s">
        <v>656</v>
      </c>
      <c r="D285" s="70" t="s">
        <v>376</v>
      </c>
      <c r="E285" s="417">
        <v>35</v>
      </c>
      <c r="F285" s="158">
        <v>2.86</v>
      </c>
      <c r="G285" s="242" t="s">
        <v>626</v>
      </c>
      <c r="H285" s="70" t="s">
        <v>657</v>
      </c>
      <c r="I285" s="306">
        <v>493237</v>
      </c>
      <c r="J285" s="306">
        <v>1250861</v>
      </c>
      <c r="K285" s="25"/>
      <c r="L285" s="77"/>
    </row>
    <row r="286" spans="1:12" s="1" customFormat="1" ht="15.75" customHeight="1">
      <c r="A286" s="24">
        <v>9</v>
      </c>
      <c r="B286" s="44" t="s">
        <v>658</v>
      </c>
      <c r="C286" s="70" t="s">
        <v>625</v>
      </c>
      <c r="D286" s="70" t="s">
        <v>376</v>
      </c>
      <c r="E286" s="417">
        <v>14</v>
      </c>
      <c r="F286" s="158">
        <v>0.405</v>
      </c>
      <c r="G286" s="242" t="s">
        <v>659</v>
      </c>
      <c r="H286" s="70" t="s">
        <v>660</v>
      </c>
      <c r="I286" s="306">
        <v>493179</v>
      </c>
      <c r="J286" s="306">
        <v>1251064</v>
      </c>
      <c r="K286" s="25"/>
      <c r="L286" s="77"/>
    </row>
    <row r="287" spans="1:12" s="1" customFormat="1" ht="15.75" customHeight="1">
      <c r="A287" s="24">
        <v>10</v>
      </c>
      <c r="B287" s="44" t="s">
        <v>661</v>
      </c>
      <c r="C287" s="351" t="s">
        <v>662</v>
      </c>
      <c r="D287" s="70" t="s">
        <v>376</v>
      </c>
      <c r="E287" s="417">
        <v>8</v>
      </c>
      <c r="F287" s="158">
        <v>2.85</v>
      </c>
      <c r="G287" s="242" t="s">
        <v>663</v>
      </c>
      <c r="H287" s="70" t="s">
        <v>664</v>
      </c>
      <c r="I287" s="306">
        <v>493998</v>
      </c>
      <c r="J287" s="306">
        <v>1249668</v>
      </c>
      <c r="K287" s="25"/>
      <c r="L287" s="77"/>
    </row>
    <row r="288" spans="1:12" s="1" customFormat="1" ht="15.75" customHeight="1">
      <c r="A288" s="24">
        <v>11</v>
      </c>
      <c r="B288" s="44" t="s">
        <v>665</v>
      </c>
      <c r="C288" s="70" t="s">
        <v>625</v>
      </c>
      <c r="D288" s="70" t="s">
        <v>376</v>
      </c>
      <c r="E288" s="417">
        <v>2</v>
      </c>
      <c r="F288" s="158">
        <v>0.025</v>
      </c>
      <c r="G288" s="242" t="s">
        <v>666</v>
      </c>
      <c r="H288" s="70" t="s">
        <v>667</v>
      </c>
      <c r="I288" s="306">
        <v>493461</v>
      </c>
      <c r="J288" s="306">
        <v>1250586</v>
      </c>
      <c r="K288" s="25"/>
      <c r="L288" s="77"/>
    </row>
    <row r="289" spans="1:12" s="1" customFormat="1" ht="15.75" customHeight="1">
      <c r="A289" s="24">
        <v>12</v>
      </c>
      <c r="B289" s="44" t="s">
        <v>668</v>
      </c>
      <c r="C289" s="351" t="s">
        <v>662</v>
      </c>
      <c r="D289" s="70" t="s">
        <v>376</v>
      </c>
      <c r="E289" s="417">
        <v>1.5</v>
      </c>
      <c r="F289" s="158">
        <v>3.24</v>
      </c>
      <c r="G289" s="242" t="s">
        <v>669</v>
      </c>
      <c r="H289" s="70" t="s">
        <v>670</v>
      </c>
      <c r="I289" s="306">
        <v>494342</v>
      </c>
      <c r="J289" s="306">
        <v>1249439</v>
      </c>
      <c r="K289" s="25"/>
      <c r="L289" s="77"/>
    </row>
    <row r="290" spans="1:12" s="1" customFormat="1" ht="15.75" customHeight="1">
      <c r="A290" s="24">
        <v>13</v>
      </c>
      <c r="B290" s="44" t="s">
        <v>671</v>
      </c>
      <c r="C290" s="70" t="s">
        <v>625</v>
      </c>
      <c r="D290" s="70" t="s">
        <v>376</v>
      </c>
      <c r="E290" s="417">
        <v>4</v>
      </c>
      <c r="F290" s="158">
        <v>0.1</v>
      </c>
      <c r="G290" s="242" t="s">
        <v>672</v>
      </c>
      <c r="H290" s="70" t="s">
        <v>673</v>
      </c>
      <c r="I290" s="306">
        <v>493669</v>
      </c>
      <c r="J290" s="306">
        <v>1250399</v>
      </c>
      <c r="K290" s="25"/>
      <c r="L290" s="77"/>
    </row>
    <row r="291" spans="1:12" s="1" customFormat="1" ht="15.75" customHeight="1">
      <c r="A291" s="24">
        <v>14</v>
      </c>
      <c r="B291" s="44" t="s">
        <v>674</v>
      </c>
      <c r="C291" s="351" t="s">
        <v>662</v>
      </c>
      <c r="D291" s="70" t="s">
        <v>376</v>
      </c>
      <c r="E291" s="417">
        <v>21.5</v>
      </c>
      <c r="F291" s="158">
        <v>4.35</v>
      </c>
      <c r="G291" s="242" t="s">
        <v>675</v>
      </c>
      <c r="H291" s="70" t="s">
        <v>676</v>
      </c>
      <c r="I291" s="306">
        <v>494476</v>
      </c>
      <c r="J291" s="306">
        <v>1249436</v>
      </c>
      <c r="K291" s="25"/>
      <c r="L291" s="77"/>
    </row>
    <row r="292" spans="1:12" s="1" customFormat="1" ht="15.75" customHeight="1">
      <c r="A292" s="24">
        <v>15</v>
      </c>
      <c r="B292" s="44" t="s">
        <v>677</v>
      </c>
      <c r="C292" s="70" t="s">
        <v>625</v>
      </c>
      <c r="D292" s="70" t="s">
        <v>376</v>
      </c>
      <c r="E292" s="417">
        <v>3.0119</v>
      </c>
      <c r="F292" s="158">
        <v>0.32</v>
      </c>
      <c r="G292" s="242" t="s">
        <v>678</v>
      </c>
      <c r="H292" s="70" t="s">
        <v>679</v>
      </c>
      <c r="I292" s="306">
        <v>493770</v>
      </c>
      <c r="J292" s="306">
        <v>1250232</v>
      </c>
      <c r="K292" s="25"/>
      <c r="L292" s="77"/>
    </row>
    <row r="293" spans="1:12" s="1" customFormat="1" ht="15.75" customHeight="1">
      <c r="A293" s="24">
        <v>16</v>
      </c>
      <c r="B293" s="44" t="s">
        <v>680</v>
      </c>
      <c r="C293" s="351" t="s">
        <v>662</v>
      </c>
      <c r="D293" s="70" t="s">
        <v>376</v>
      </c>
      <c r="E293" s="417">
        <v>31.85</v>
      </c>
      <c r="F293" s="158">
        <v>0.765</v>
      </c>
      <c r="G293" s="242" t="s">
        <v>681</v>
      </c>
      <c r="H293" s="70" t="s">
        <v>682</v>
      </c>
      <c r="I293" s="306">
        <v>493844</v>
      </c>
      <c r="J293" s="306">
        <v>1249992</v>
      </c>
      <c r="K293" s="25"/>
      <c r="L293" s="77"/>
    </row>
    <row r="294" spans="1:12" s="1" customFormat="1" ht="15.75" customHeight="1">
      <c r="A294" s="75" t="s">
        <v>3</v>
      </c>
      <c r="B294" s="76" t="s">
        <v>683</v>
      </c>
      <c r="C294" s="351"/>
      <c r="D294" s="70"/>
      <c r="E294" s="416"/>
      <c r="F294" s="119"/>
      <c r="G294" s="242"/>
      <c r="H294" s="70"/>
      <c r="I294" s="306"/>
      <c r="J294" s="306"/>
      <c r="K294" s="51"/>
      <c r="L294" s="77"/>
    </row>
    <row r="295" spans="1:12" s="1" customFormat="1" ht="15.75" customHeight="1">
      <c r="A295" s="24">
        <v>1</v>
      </c>
      <c r="B295" s="44" t="s">
        <v>684</v>
      </c>
      <c r="C295" s="70" t="s">
        <v>3843</v>
      </c>
      <c r="D295" s="70" t="s">
        <v>376</v>
      </c>
      <c r="E295" s="417">
        <v>11.5</v>
      </c>
      <c r="F295" s="158">
        <v>0.787</v>
      </c>
      <c r="G295" s="242" t="s">
        <v>619</v>
      </c>
      <c r="H295" s="70" t="s">
        <v>685</v>
      </c>
      <c r="I295" s="306">
        <v>492377</v>
      </c>
      <c r="J295" s="306">
        <v>1253200</v>
      </c>
      <c r="K295" s="25"/>
      <c r="L295" s="77"/>
    </row>
    <row r="296" spans="1:12" s="1" customFormat="1" ht="15.75" customHeight="1">
      <c r="A296" s="24">
        <v>2</v>
      </c>
      <c r="B296" s="44" t="s">
        <v>686</v>
      </c>
      <c r="C296" s="70" t="s">
        <v>625</v>
      </c>
      <c r="D296" s="70" t="s">
        <v>376</v>
      </c>
      <c r="E296" s="417">
        <v>6.7</v>
      </c>
      <c r="F296" s="158">
        <v>0.3</v>
      </c>
      <c r="G296" s="242" t="s">
        <v>622</v>
      </c>
      <c r="H296" s="70" t="s">
        <v>687</v>
      </c>
      <c r="I296" s="306">
        <v>491860</v>
      </c>
      <c r="J296" s="306">
        <v>1252492</v>
      </c>
      <c r="K296" s="25"/>
      <c r="L296" s="77"/>
    </row>
    <row r="297" spans="1:12" s="1" customFormat="1" ht="15.75" customHeight="1">
      <c r="A297" s="24">
        <v>3</v>
      </c>
      <c r="B297" s="44" t="s">
        <v>688</v>
      </c>
      <c r="C297" s="70" t="s">
        <v>625</v>
      </c>
      <c r="D297" s="70" t="s">
        <v>376</v>
      </c>
      <c r="E297" s="417">
        <v>2.5</v>
      </c>
      <c r="F297" s="158">
        <v>0.036</v>
      </c>
      <c r="G297" s="242" t="s">
        <v>653</v>
      </c>
      <c r="H297" s="70" t="s">
        <v>689</v>
      </c>
      <c r="I297" s="306">
        <v>492343</v>
      </c>
      <c r="J297" s="306">
        <v>1253033</v>
      </c>
      <c r="K297" s="25"/>
      <c r="L297" s="77"/>
    </row>
    <row r="298" spans="1:12" s="1" customFormat="1" ht="15.75" customHeight="1">
      <c r="A298" s="24">
        <v>4</v>
      </c>
      <c r="B298" s="44" t="s">
        <v>690</v>
      </c>
      <c r="C298" s="70" t="s">
        <v>625</v>
      </c>
      <c r="D298" s="70" t="s">
        <v>376</v>
      </c>
      <c r="E298" s="417">
        <v>4.5</v>
      </c>
      <c r="F298" s="158">
        <v>0.196</v>
      </c>
      <c r="G298" s="242" t="s">
        <v>626</v>
      </c>
      <c r="H298" s="70" t="s">
        <v>691</v>
      </c>
      <c r="I298" s="306">
        <v>491771</v>
      </c>
      <c r="J298" s="306">
        <v>1252215</v>
      </c>
      <c r="K298" s="25"/>
      <c r="L298" s="77"/>
    </row>
    <row r="299" spans="1:12" s="1" customFormat="1" ht="15.75" customHeight="1">
      <c r="A299" s="24">
        <v>5</v>
      </c>
      <c r="B299" s="44" t="s">
        <v>692</v>
      </c>
      <c r="C299" s="70" t="s">
        <v>625</v>
      </c>
      <c r="D299" s="70" t="s">
        <v>376</v>
      </c>
      <c r="E299" s="417">
        <v>4.5</v>
      </c>
      <c r="F299" s="158">
        <v>0.15</v>
      </c>
      <c r="G299" s="242" t="s">
        <v>659</v>
      </c>
      <c r="H299" s="70" t="s">
        <v>693</v>
      </c>
      <c r="I299" s="306">
        <v>492291</v>
      </c>
      <c r="J299" s="306">
        <v>1252787</v>
      </c>
      <c r="K299" s="25"/>
      <c r="L299" s="77"/>
    </row>
    <row r="300" spans="1:12" s="1" customFormat="1" ht="15.75" customHeight="1">
      <c r="A300" s="24">
        <v>6</v>
      </c>
      <c r="B300" s="44" t="s">
        <v>694</v>
      </c>
      <c r="C300" s="70" t="s">
        <v>625</v>
      </c>
      <c r="D300" s="70" t="s">
        <v>376</v>
      </c>
      <c r="E300" s="417">
        <v>4.5</v>
      </c>
      <c r="F300" s="158">
        <v>0.195</v>
      </c>
      <c r="G300" s="242" t="s">
        <v>663</v>
      </c>
      <c r="H300" s="70" t="s">
        <v>695</v>
      </c>
      <c r="I300" s="306">
        <v>491951</v>
      </c>
      <c r="J300" s="306">
        <v>1252017</v>
      </c>
      <c r="K300" s="25"/>
      <c r="L300" s="77"/>
    </row>
    <row r="301" spans="1:12" s="1" customFormat="1" ht="15.75" customHeight="1">
      <c r="A301" s="24">
        <v>7</v>
      </c>
      <c r="B301" s="44" t="s">
        <v>696</v>
      </c>
      <c r="C301" s="70" t="s">
        <v>625</v>
      </c>
      <c r="D301" s="70" t="s">
        <v>376</v>
      </c>
      <c r="E301" s="417">
        <v>1.5</v>
      </c>
      <c r="F301" s="158">
        <v>0.2</v>
      </c>
      <c r="G301" s="242" t="s">
        <v>666</v>
      </c>
      <c r="H301" s="70" t="s">
        <v>697</v>
      </c>
      <c r="I301" s="306">
        <v>492362</v>
      </c>
      <c r="J301" s="306">
        <v>1252405</v>
      </c>
      <c r="K301" s="25"/>
      <c r="L301" s="77"/>
    </row>
    <row r="302" spans="1:12" s="1" customFormat="1" ht="15.75" customHeight="1">
      <c r="A302" s="24">
        <v>8</v>
      </c>
      <c r="B302" s="44" t="s">
        <v>698</v>
      </c>
      <c r="C302" s="351" t="s">
        <v>662</v>
      </c>
      <c r="D302" s="70" t="s">
        <v>376</v>
      </c>
      <c r="E302" s="417">
        <v>4.5</v>
      </c>
      <c r="F302" s="158">
        <v>0.01</v>
      </c>
      <c r="G302" s="242" t="s">
        <v>669</v>
      </c>
      <c r="H302" s="70" t="s">
        <v>699</v>
      </c>
      <c r="I302" s="306">
        <v>492574</v>
      </c>
      <c r="J302" s="306">
        <v>1249628</v>
      </c>
      <c r="K302" s="25"/>
      <c r="L302" s="77"/>
    </row>
    <row r="303" spans="1:12" s="1" customFormat="1" ht="15.75" customHeight="1">
      <c r="A303" s="24">
        <v>9</v>
      </c>
      <c r="B303" s="44" t="s">
        <v>700</v>
      </c>
      <c r="C303" s="70" t="s">
        <v>625</v>
      </c>
      <c r="D303" s="70" t="s">
        <v>376</v>
      </c>
      <c r="E303" s="417">
        <v>3.5</v>
      </c>
      <c r="F303" s="158">
        <v>0.02</v>
      </c>
      <c r="G303" s="242" t="s">
        <v>672</v>
      </c>
      <c r="H303" s="70" t="s">
        <v>701</v>
      </c>
      <c r="I303" s="306">
        <v>492161</v>
      </c>
      <c r="J303" s="306">
        <v>1252424</v>
      </c>
      <c r="K303" s="25"/>
      <c r="L303" s="77"/>
    </row>
    <row r="304" spans="1:12" s="1" customFormat="1" ht="15.75" customHeight="1">
      <c r="A304" s="24">
        <v>10</v>
      </c>
      <c r="B304" s="44" t="s">
        <v>702</v>
      </c>
      <c r="C304" s="70" t="s">
        <v>625</v>
      </c>
      <c r="D304" s="70" t="s">
        <v>376</v>
      </c>
      <c r="E304" s="417">
        <v>4</v>
      </c>
      <c r="F304" s="158">
        <v>0.0305</v>
      </c>
      <c r="G304" s="242" t="s">
        <v>678</v>
      </c>
      <c r="H304" s="70" t="s">
        <v>703</v>
      </c>
      <c r="I304" s="306">
        <v>491873</v>
      </c>
      <c r="J304" s="306">
        <v>1252489</v>
      </c>
      <c r="K304" s="25"/>
      <c r="L304" s="77"/>
    </row>
    <row r="305" spans="1:12" s="1" customFormat="1" ht="15.75" customHeight="1">
      <c r="A305" s="24">
        <v>11</v>
      </c>
      <c r="B305" s="44" t="s">
        <v>704</v>
      </c>
      <c r="C305" s="70" t="s">
        <v>625</v>
      </c>
      <c r="D305" s="70" t="s">
        <v>376</v>
      </c>
      <c r="E305" s="417">
        <v>6</v>
      </c>
      <c r="F305" s="158">
        <v>0.1</v>
      </c>
      <c r="G305" s="242" t="s">
        <v>681</v>
      </c>
      <c r="H305" s="70" t="s">
        <v>705</v>
      </c>
      <c r="I305" s="306">
        <v>492200</v>
      </c>
      <c r="J305" s="306">
        <v>1251844</v>
      </c>
      <c r="K305" s="25"/>
      <c r="L305" s="81"/>
    </row>
    <row r="306" spans="1:12" s="1" customFormat="1" ht="15.75" customHeight="1">
      <c r="A306" s="24">
        <v>12</v>
      </c>
      <c r="B306" s="44" t="s">
        <v>706</v>
      </c>
      <c r="C306" s="70" t="s">
        <v>625</v>
      </c>
      <c r="D306" s="70" t="s">
        <v>376</v>
      </c>
      <c r="E306" s="417">
        <v>13.5</v>
      </c>
      <c r="F306" s="158">
        <v>0.505</v>
      </c>
      <c r="G306" s="242" t="s">
        <v>707</v>
      </c>
      <c r="H306" s="70" t="s">
        <v>708</v>
      </c>
      <c r="I306" s="306">
        <v>492298</v>
      </c>
      <c r="J306" s="306">
        <v>1251784</v>
      </c>
      <c r="K306" s="25"/>
      <c r="L306" s="77"/>
    </row>
    <row r="307" spans="1:12" s="1" customFormat="1" ht="15.75" customHeight="1">
      <c r="A307" s="24">
        <v>13</v>
      </c>
      <c r="B307" s="44" t="s">
        <v>709</v>
      </c>
      <c r="C307" s="70" t="s">
        <v>625</v>
      </c>
      <c r="D307" s="70" t="s">
        <v>376</v>
      </c>
      <c r="E307" s="417">
        <v>4.5</v>
      </c>
      <c r="F307" s="158">
        <v>0.03</v>
      </c>
      <c r="G307" s="242" t="s">
        <v>710</v>
      </c>
      <c r="H307" s="70" t="s">
        <v>711</v>
      </c>
      <c r="I307" s="306">
        <v>492182</v>
      </c>
      <c r="J307" s="306">
        <v>1251458</v>
      </c>
      <c r="K307" s="25"/>
      <c r="L307" s="77"/>
    </row>
    <row r="308" spans="1:12" s="1" customFormat="1" ht="15.75" customHeight="1">
      <c r="A308" s="24">
        <v>14</v>
      </c>
      <c r="B308" s="44" t="s">
        <v>712</v>
      </c>
      <c r="C308" s="70" t="s">
        <v>625</v>
      </c>
      <c r="D308" s="70" t="s">
        <v>376</v>
      </c>
      <c r="E308" s="417">
        <v>1</v>
      </c>
      <c r="F308" s="158">
        <v>0.02</v>
      </c>
      <c r="G308" s="242" t="s">
        <v>713</v>
      </c>
      <c r="H308" s="70" t="s">
        <v>714</v>
      </c>
      <c r="I308" s="306">
        <v>492240</v>
      </c>
      <c r="J308" s="306">
        <v>1251368</v>
      </c>
      <c r="K308" s="25"/>
      <c r="L308" s="77"/>
    </row>
    <row r="309" spans="1:12" s="1" customFormat="1" ht="15.75" customHeight="1">
      <c r="A309" s="24">
        <v>15</v>
      </c>
      <c r="B309" s="44" t="s">
        <v>715</v>
      </c>
      <c r="C309" s="70" t="s">
        <v>625</v>
      </c>
      <c r="D309" s="70" t="s">
        <v>376</v>
      </c>
      <c r="E309" s="417">
        <v>0.35</v>
      </c>
      <c r="F309" s="158">
        <v>0.02</v>
      </c>
      <c r="G309" s="242" t="s">
        <v>716</v>
      </c>
      <c r="H309" s="70" t="s">
        <v>717</v>
      </c>
      <c r="I309" s="306">
        <v>492887</v>
      </c>
      <c r="J309" s="306">
        <v>1250426</v>
      </c>
      <c r="K309" s="25"/>
      <c r="L309" s="77"/>
    </row>
    <row r="310" spans="1:12" s="1" customFormat="1" ht="15.75" customHeight="1">
      <c r="A310" s="24">
        <v>16</v>
      </c>
      <c r="B310" s="44" t="s">
        <v>718</v>
      </c>
      <c r="C310" s="70" t="s">
        <v>625</v>
      </c>
      <c r="D310" s="70" t="s">
        <v>376</v>
      </c>
      <c r="E310" s="417">
        <v>12.5</v>
      </c>
      <c r="F310" s="158">
        <v>0.25</v>
      </c>
      <c r="G310" s="242" t="s">
        <v>719</v>
      </c>
      <c r="H310" s="70" t="s">
        <v>720</v>
      </c>
      <c r="I310" s="306">
        <v>492816</v>
      </c>
      <c r="J310" s="306">
        <v>1250252</v>
      </c>
      <c r="K310" s="25"/>
      <c r="L310" s="77"/>
    </row>
    <row r="311" spans="1:12" s="1" customFormat="1" ht="15.75" customHeight="1">
      <c r="A311" s="24">
        <v>17</v>
      </c>
      <c r="B311" s="44" t="s">
        <v>721</v>
      </c>
      <c r="C311" s="70" t="s">
        <v>625</v>
      </c>
      <c r="D311" s="70" t="s">
        <v>376</v>
      </c>
      <c r="E311" s="417">
        <v>9</v>
      </c>
      <c r="F311" s="158">
        <v>0.455</v>
      </c>
      <c r="G311" s="242" t="s">
        <v>722</v>
      </c>
      <c r="H311" s="70" t="s">
        <v>723</v>
      </c>
      <c r="I311" s="306">
        <v>492910</v>
      </c>
      <c r="J311" s="306">
        <v>1250069</v>
      </c>
      <c r="K311" s="25"/>
      <c r="L311" s="77"/>
    </row>
    <row r="312" spans="1:12" s="1" customFormat="1" ht="15.75" customHeight="1">
      <c r="A312" s="24">
        <v>18</v>
      </c>
      <c r="B312" s="44" t="s">
        <v>724</v>
      </c>
      <c r="C312" s="70" t="s">
        <v>625</v>
      </c>
      <c r="D312" s="70" t="s">
        <v>376</v>
      </c>
      <c r="E312" s="417">
        <v>13</v>
      </c>
      <c r="F312" s="158">
        <v>0.32</v>
      </c>
      <c r="G312" s="242" t="s">
        <v>725</v>
      </c>
      <c r="H312" s="70" t="s">
        <v>726</v>
      </c>
      <c r="I312" s="306">
        <v>492931</v>
      </c>
      <c r="J312" s="306">
        <v>1249899</v>
      </c>
      <c r="K312" s="25"/>
      <c r="L312" s="77"/>
    </row>
    <row r="313" spans="1:12" s="1" customFormat="1" ht="15.75" customHeight="1">
      <c r="A313" s="24">
        <v>19</v>
      </c>
      <c r="B313" s="44" t="s">
        <v>727</v>
      </c>
      <c r="C313" s="70" t="s">
        <v>625</v>
      </c>
      <c r="D313" s="70" t="s">
        <v>376</v>
      </c>
      <c r="E313" s="417">
        <v>58.5</v>
      </c>
      <c r="F313" s="158">
        <v>1.275</v>
      </c>
      <c r="G313" s="242" t="s">
        <v>728</v>
      </c>
      <c r="H313" s="70" t="s">
        <v>729</v>
      </c>
      <c r="I313" s="306">
        <v>492755</v>
      </c>
      <c r="J313" s="306">
        <v>1249741</v>
      </c>
      <c r="K313" s="25"/>
      <c r="L313" s="77"/>
    </row>
    <row r="314" spans="1:12" s="1" customFormat="1" ht="15.75" customHeight="1">
      <c r="A314" s="39" t="s">
        <v>730</v>
      </c>
      <c r="B314" s="76" t="s">
        <v>731</v>
      </c>
      <c r="C314" s="351"/>
      <c r="D314" s="70"/>
      <c r="E314" s="435"/>
      <c r="F314" s="492"/>
      <c r="G314" s="242"/>
      <c r="H314" s="70"/>
      <c r="I314" s="306"/>
      <c r="J314" s="306"/>
      <c r="K314" s="73"/>
      <c r="L314" s="77"/>
    </row>
    <row r="315" spans="1:12" s="1" customFormat="1" ht="15.75" customHeight="1">
      <c r="A315" s="24">
        <v>1</v>
      </c>
      <c r="B315" s="44" t="s">
        <v>732</v>
      </c>
      <c r="C315" s="70" t="s">
        <v>3844</v>
      </c>
      <c r="D315" s="70" t="s">
        <v>376</v>
      </c>
      <c r="E315" s="418">
        <v>58.7519</v>
      </c>
      <c r="F315" s="160">
        <v>2.153</v>
      </c>
      <c r="G315" s="242" t="s">
        <v>619</v>
      </c>
      <c r="H315" s="70" t="s">
        <v>336</v>
      </c>
      <c r="I315" s="306">
        <v>489093</v>
      </c>
      <c r="J315" s="306">
        <v>1251229</v>
      </c>
      <c r="K315" s="25"/>
      <c r="L315" s="77"/>
    </row>
    <row r="316" spans="1:12" s="1" customFormat="1" ht="15.75" customHeight="1">
      <c r="A316" s="24">
        <v>2</v>
      </c>
      <c r="B316" s="44" t="s">
        <v>733</v>
      </c>
      <c r="C316" s="70" t="s">
        <v>3844</v>
      </c>
      <c r="D316" s="70" t="s">
        <v>376</v>
      </c>
      <c r="E316" s="418">
        <v>23.5</v>
      </c>
      <c r="F316" s="160">
        <v>0.464</v>
      </c>
      <c r="G316" s="242" t="s">
        <v>622</v>
      </c>
      <c r="H316" s="70" t="s">
        <v>734</v>
      </c>
      <c r="I316" s="306">
        <v>489096</v>
      </c>
      <c r="J316" s="306">
        <v>12512252</v>
      </c>
      <c r="K316" s="25"/>
      <c r="L316" s="77"/>
    </row>
    <row r="317" spans="1:12" s="1" customFormat="1" ht="15.75" customHeight="1">
      <c r="A317" s="24">
        <v>3</v>
      </c>
      <c r="B317" s="44" t="s">
        <v>735</v>
      </c>
      <c r="C317" s="70" t="s">
        <v>3844</v>
      </c>
      <c r="D317" s="70" t="s">
        <v>376</v>
      </c>
      <c r="E317" s="418">
        <f>6.2+12.8</f>
        <v>19</v>
      </c>
      <c r="F317" s="160">
        <f>1.658+2.203</f>
        <v>3.8609999999999998</v>
      </c>
      <c r="G317" s="242" t="s">
        <v>653</v>
      </c>
      <c r="H317" s="70" t="s">
        <v>736</v>
      </c>
      <c r="I317" s="306">
        <v>489598</v>
      </c>
      <c r="J317" s="306">
        <v>1249855</v>
      </c>
      <c r="K317" s="25"/>
      <c r="L317" s="77"/>
    </row>
    <row r="318" spans="1:12" s="1" customFormat="1" ht="15.75" customHeight="1">
      <c r="A318" s="24">
        <v>4</v>
      </c>
      <c r="B318" s="44" t="s">
        <v>737</v>
      </c>
      <c r="C318" s="70" t="s">
        <v>3844</v>
      </c>
      <c r="D318" s="70" t="s">
        <v>376</v>
      </c>
      <c r="E318" s="418">
        <v>61.2</v>
      </c>
      <c r="F318" s="160">
        <v>1.146</v>
      </c>
      <c r="G318" s="242" t="s">
        <v>626</v>
      </c>
      <c r="H318" s="70" t="s">
        <v>738</v>
      </c>
      <c r="I318" s="306">
        <v>490139</v>
      </c>
      <c r="J318" s="306">
        <v>1249119</v>
      </c>
      <c r="K318" s="25"/>
      <c r="L318" s="77"/>
    </row>
    <row r="319" spans="1:12" s="1" customFormat="1" ht="15.75" customHeight="1">
      <c r="A319" s="24">
        <v>6</v>
      </c>
      <c r="B319" s="44" t="s">
        <v>739</v>
      </c>
      <c r="C319" s="70" t="s">
        <v>3844</v>
      </c>
      <c r="D319" s="70" t="s">
        <v>376</v>
      </c>
      <c r="E319" s="418">
        <v>11</v>
      </c>
      <c r="F319" s="160">
        <v>0.722</v>
      </c>
      <c r="G319" s="242" t="s">
        <v>659</v>
      </c>
      <c r="H319" s="70" t="s">
        <v>740</v>
      </c>
      <c r="I319" s="306">
        <v>492110</v>
      </c>
      <c r="J319" s="306">
        <v>1247260</v>
      </c>
      <c r="K319" s="25"/>
      <c r="L319" s="77"/>
    </row>
    <row r="320" spans="1:12" s="1" customFormat="1" ht="15.75" customHeight="1">
      <c r="A320" s="24">
        <v>7</v>
      </c>
      <c r="B320" s="44" t="s">
        <v>741</v>
      </c>
      <c r="C320" s="70" t="s">
        <v>3844</v>
      </c>
      <c r="D320" s="70" t="s">
        <v>376</v>
      </c>
      <c r="E320" s="418">
        <v>27</v>
      </c>
      <c r="F320" s="160">
        <v>0.151</v>
      </c>
      <c r="G320" s="242" t="s">
        <v>669</v>
      </c>
      <c r="H320" s="70" t="s">
        <v>742</v>
      </c>
      <c r="I320" s="306">
        <v>491901</v>
      </c>
      <c r="J320" s="306">
        <v>1247345</v>
      </c>
      <c r="K320" s="25"/>
      <c r="L320" s="341"/>
    </row>
    <row r="321" spans="1:12" s="1" customFormat="1" ht="15.75" customHeight="1">
      <c r="A321" s="39" t="s">
        <v>811</v>
      </c>
      <c r="B321" s="76" t="s">
        <v>3940</v>
      </c>
      <c r="C321" s="351"/>
      <c r="D321" s="70"/>
      <c r="E321" s="435"/>
      <c r="F321" s="492"/>
      <c r="G321" s="242"/>
      <c r="H321" s="70"/>
      <c r="I321" s="306"/>
      <c r="J321" s="306"/>
      <c r="K321" s="73"/>
      <c r="L321" s="341"/>
    </row>
    <row r="322" spans="1:12" s="1" customFormat="1" ht="15.75" customHeight="1">
      <c r="A322" s="676">
        <v>1</v>
      </c>
      <c r="B322" s="677" t="s">
        <v>3990</v>
      </c>
      <c r="C322" s="678" t="s">
        <v>3871</v>
      </c>
      <c r="D322" s="678" t="s">
        <v>376</v>
      </c>
      <c r="E322" s="679">
        <v>0.7</v>
      </c>
      <c r="F322" s="680">
        <v>1.984</v>
      </c>
      <c r="G322" s="681" t="s">
        <v>3984</v>
      </c>
      <c r="H322" s="682" t="s">
        <v>3986</v>
      </c>
      <c r="I322" s="683">
        <v>542655</v>
      </c>
      <c r="J322" s="683">
        <v>1252948</v>
      </c>
      <c r="K322" s="25"/>
      <c r="L322" s="341"/>
    </row>
    <row r="323" spans="1:14" s="1" customFormat="1" ht="15.75" customHeight="1">
      <c r="A323" s="676">
        <v>2</v>
      </c>
      <c r="B323" s="677" t="s">
        <v>3991</v>
      </c>
      <c r="C323" s="678" t="s">
        <v>3871</v>
      </c>
      <c r="D323" s="678" t="s">
        <v>376</v>
      </c>
      <c r="E323" s="679">
        <v>27.5</v>
      </c>
      <c r="F323" s="680">
        <v>1.789</v>
      </c>
      <c r="G323" s="681" t="s">
        <v>3985</v>
      </c>
      <c r="H323" s="682" t="s">
        <v>3986</v>
      </c>
      <c r="I323" s="683">
        <v>542655</v>
      </c>
      <c r="J323" s="683">
        <v>1252948</v>
      </c>
      <c r="K323" s="25"/>
      <c r="L323" s="341"/>
      <c r="N323" s="374"/>
    </row>
    <row r="324" spans="1:14" s="1" customFormat="1" ht="15.75" customHeight="1">
      <c r="A324" s="676">
        <v>3</v>
      </c>
      <c r="B324" s="677" t="s">
        <v>3992</v>
      </c>
      <c r="C324" s="678" t="s">
        <v>3871</v>
      </c>
      <c r="D324" s="678" t="s">
        <v>376</v>
      </c>
      <c r="E324" s="679">
        <v>41.31</v>
      </c>
      <c r="F324" s="680">
        <v>8.462</v>
      </c>
      <c r="G324" s="681" t="s">
        <v>3987</v>
      </c>
      <c r="H324" s="682" t="s">
        <v>3988</v>
      </c>
      <c r="I324" s="683">
        <v>544086</v>
      </c>
      <c r="J324" s="683">
        <v>1249706</v>
      </c>
      <c r="K324" s="25"/>
      <c r="L324" s="341"/>
      <c r="N324" s="374"/>
    </row>
    <row r="325" spans="1:12" s="1" customFormat="1" ht="15.75" customHeight="1">
      <c r="A325" s="676">
        <v>4</v>
      </c>
      <c r="B325" s="677" t="s">
        <v>3993</v>
      </c>
      <c r="C325" s="678" t="s">
        <v>3871</v>
      </c>
      <c r="D325" s="678" t="s">
        <v>376</v>
      </c>
      <c r="E325" s="679">
        <v>5.1</v>
      </c>
      <c r="F325" s="680">
        <v>0.885</v>
      </c>
      <c r="G325" s="681" t="s">
        <v>3989</v>
      </c>
      <c r="H325" s="682" t="s">
        <v>3942</v>
      </c>
      <c r="I325" s="683">
        <v>543807</v>
      </c>
      <c r="J325" s="683">
        <v>1247001</v>
      </c>
      <c r="K325" s="25"/>
      <c r="L325" s="341"/>
    </row>
    <row r="326" spans="1:12" s="3" customFormat="1" ht="15.75" customHeight="1">
      <c r="A326" s="752" t="s">
        <v>743</v>
      </c>
      <c r="B326" s="754"/>
      <c r="C326" s="358"/>
      <c r="D326" s="32"/>
      <c r="E326" s="433"/>
      <c r="F326" s="489"/>
      <c r="G326" s="600"/>
      <c r="H326" s="32"/>
      <c r="I326" s="58"/>
      <c r="J326" s="58"/>
      <c r="K326" s="32"/>
      <c r="L326" s="59"/>
    </row>
    <row r="327" spans="1:12" s="3" customFormat="1" ht="15.75" customHeight="1">
      <c r="A327" s="60"/>
      <c r="B327" s="61" t="s">
        <v>616</v>
      </c>
      <c r="C327" s="62"/>
      <c r="D327" s="62"/>
      <c r="E327" s="425"/>
      <c r="F327" s="490"/>
      <c r="G327" s="601"/>
      <c r="H327" s="20"/>
      <c r="I327" s="304"/>
      <c r="J327" s="304"/>
      <c r="K327" s="64"/>
      <c r="L327" s="52"/>
    </row>
    <row r="328" spans="1:12" s="1" customFormat="1" ht="15.75" customHeight="1">
      <c r="A328" s="86" t="s">
        <v>1</v>
      </c>
      <c r="B328" s="87" t="s">
        <v>744</v>
      </c>
      <c r="C328" s="359"/>
      <c r="D328" s="68"/>
      <c r="E328" s="434"/>
      <c r="F328" s="491"/>
      <c r="G328" s="602"/>
      <c r="H328" s="68"/>
      <c r="I328" s="305"/>
      <c r="J328" s="305"/>
      <c r="K328" s="69"/>
      <c r="L328" s="69"/>
    </row>
    <row r="329" spans="1:12" s="1" customFormat="1" ht="15.75" customHeight="1">
      <c r="A329" s="24">
        <v>1</v>
      </c>
      <c r="B329" s="44" t="s">
        <v>745</v>
      </c>
      <c r="C329" s="351" t="s">
        <v>746</v>
      </c>
      <c r="D329" s="70" t="s">
        <v>376</v>
      </c>
      <c r="E329" s="417">
        <v>9</v>
      </c>
      <c r="F329" s="162">
        <v>0.85</v>
      </c>
      <c r="G329" s="242" t="s">
        <v>619</v>
      </c>
      <c r="H329" s="70" t="s">
        <v>747</v>
      </c>
      <c r="I329" s="306">
        <v>495695</v>
      </c>
      <c r="J329" s="306">
        <v>1249161</v>
      </c>
      <c r="K329" s="25"/>
      <c r="L329" s="88"/>
    </row>
    <row r="330" spans="1:12" s="1" customFormat="1" ht="15.75" customHeight="1">
      <c r="A330" s="78">
        <v>2</v>
      </c>
      <c r="B330" s="79" t="s">
        <v>748</v>
      </c>
      <c r="C330" s="357" t="s">
        <v>749</v>
      </c>
      <c r="D330" s="348" t="s">
        <v>376</v>
      </c>
      <c r="E330" s="419">
        <v>170.87</v>
      </c>
      <c r="F330" s="162">
        <v>17.78</v>
      </c>
      <c r="G330" s="603" t="s">
        <v>622</v>
      </c>
      <c r="H330" s="348" t="s">
        <v>750</v>
      </c>
      <c r="I330" s="307">
        <v>494924</v>
      </c>
      <c r="J330" s="307">
        <v>1249365</v>
      </c>
      <c r="K330" s="25"/>
      <c r="L330" s="88"/>
    </row>
    <row r="331" spans="1:12" s="1" customFormat="1" ht="15.75" customHeight="1">
      <c r="A331" s="24">
        <v>3</v>
      </c>
      <c r="B331" s="44" t="s">
        <v>751</v>
      </c>
      <c r="C331" s="351" t="s">
        <v>746</v>
      </c>
      <c r="D331" s="70" t="s">
        <v>376</v>
      </c>
      <c r="E331" s="417">
        <v>4</v>
      </c>
      <c r="F331" s="158">
        <v>0.425</v>
      </c>
      <c r="G331" s="242" t="s">
        <v>653</v>
      </c>
      <c r="H331" s="70" t="s">
        <v>752</v>
      </c>
      <c r="I331" s="306">
        <v>496473</v>
      </c>
      <c r="J331" s="306">
        <v>1249020</v>
      </c>
      <c r="K331" s="25"/>
      <c r="L331" s="51"/>
    </row>
    <row r="332" spans="1:12" s="1" customFormat="1" ht="15.75" customHeight="1">
      <c r="A332" s="24">
        <v>4</v>
      </c>
      <c r="B332" s="44" t="s">
        <v>753</v>
      </c>
      <c r="C332" s="351" t="s">
        <v>754</v>
      </c>
      <c r="D332" s="70" t="s">
        <v>376</v>
      </c>
      <c r="E332" s="417">
        <v>12</v>
      </c>
      <c r="F332" s="158">
        <v>0.28</v>
      </c>
      <c r="G332" s="242" t="s">
        <v>626</v>
      </c>
      <c r="H332" s="70" t="s">
        <v>755</v>
      </c>
      <c r="I332" s="306">
        <v>494939</v>
      </c>
      <c r="J332" s="306">
        <v>1249351</v>
      </c>
      <c r="K332" s="25"/>
      <c r="L332" s="51"/>
    </row>
    <row r="333" spans="1:12" s="1" customFormat="1" ht="15.75" customHeight="1">
      <c r="A333" s="24">
        <v>5</v>
      </c>
      <c r="B333" s="44" t="s">
        <v>756</v>
      </c>
      <c r="C333" s="351" t="s">
        <v>757</v>
      </c>
      <c r="D333" s="70" t="s">
        <v>376</v>
      </c>
      <c r="E333" s="417">
        <v>13</v>
      </c>
      <c r="F333" s="158">
        <v>0.35</v>
      </c>
      <c r="G333" s="242" t="s">
        <v>663</v>
      </c>
      <c r="H333" s="70" t="s">
        <v>758</v>
      </c>
      <c r="I333" s="306">
        <v>494990</v>
      </c>
      <c r="J333" s="306">
        <v>1249307</v>
      </c>
      <c r="K333" s="25"/>
      <c r="L333" s="89"/>
    </row>
    <row r="334" spans="1:12" s="1" customFormat="1" ht="15.75" customHeight="1">
      <c r="A334" s="24">
        <v>6</v>
      </c>
      <c r="B334" s="44" t="s">
        <v>759</v>
      </c>
      <c r="C334" s="351" t="s">
        <v>746</v>
      </c>
      <c r="D334" s="70" t="s">
        <v>376</v>
      </c>
      <c r="E334" s="417">
        <v>9</v>
      </c>
      <c r="F334" s="158">
        <v>0.31</v>
      </c>
      <c r="G334" s="242" t="s">
        <v>669</v>
      </c>
      <c r="H334" s="70" t="s">
        <v>747</v>
      </c>
      <c r="I334" s="306">
        <v>495695</v>
      </c>
      <c r="J334" s="306">
        <v>1249161</v>
      </c>
      <c r="K334" s="25"/>
      <c r="L334" s="89"/>
    </row>
    <row r="335" spans="1:12" s="1" customFormat="1" ht="15.75" customHeight="1">
      <c r="A335" s="24">
        <v>7</v>
      </c>
      <c r="B335" s="44" t="s">
        <v>760</v>
      </c>
      <c r="C335" s="351" t="s">
        <v>746</v>
      </c>
      <c r="D335" s="70" t="s">
        <v>376</v>
      </c>
      <c r="E335" s="417">
        <v>8</v>
      </c>
      <c r="F335" s="158">
        <v>0.65</v>
      </c>
      <c r="G335" s="242" t="s">
        <v>675</v>
      </c>
      <c r="H335" s="70" t="s">
        <v>761</v>
      </c>
      <c r="I335" s="306">
        <v>495963</v>
      </c>
      <c r="J335" s="306">
        <v>1249052</v>
      </c>
      <c r="K335" s="25"/>
      <c r="L335" s="89"/>
    </row>
    <row r="336" spans="1:12" s="1" customFormat="1" ht="15.75" customHeight="1">
      <c r="A336" s="24">
        <v>8</v>
      </c>
      <c r="B336" s="44" t="s">
        <v>762</v>
      </c>
      <c r="C336" s="351" t="s">
        <v>757</v>
      </c>
      <c r="D336" s="70" t="s">
        <v>376</v>
      </c>
      <c r="E336" s="417">
        <v>27.8</v>
      </c>
      <c r="F336" s="158">
        <v>0.73</v>
      </c>
      <c r="G336" s="242" t="s">
        <v>763</v>
      </c>
      <c r="H336" s="70" t="s">
        <v>764</v>
      </c>
      <c r="I336" s="306">
        <v>496340</v>
      </c>
      <c r="J336" s="306">
        <v>1249033</v>
      </c>
      <c r="K336" s="25"/>
      <c r="L336" s="70"/>
    </row>
    <row r="337" spans="1:12" s="1" customFormat="1" ht="15.75" customHeight="1">
      <c r="A337" s="24">
        <v>9</v>
      </c>
      <c r="B337" s="44" t="s">
        <v>765</v>
      </c>
      <c r="C337" s="351" t="s">
        <v>749</v>
      </c>
      <c r="D337" s="70" t="s">
        <v>376</v>
      </c>
      <c r="E337" s="417">
        <v>24</v>
      </c>
      <c r="F337" s="158">
        <v>1.685</v>
      </c>
      <c r="G337" s="242" t="s">
        <v>766</v>
      </c>
      <c r="H337" s="70" t="s">
        <v>767</v>
      </c>
      <c r="I337" s="306">
        <v>496622</v>
      </c>
      <c r="J337" s="306">
        <v>1248998</v>
      </c>
      <c r="K337" s="25"/>
      <c r="L337" s="70"/>
    </row>
    <row r="338" spans="1:12" s="1" customFormat="1" ht="15.75" customHeight="1">
      <c r="A338" s="24">
        <v>10</v>
      </c>
      <c r="B338" s="44" t="s">
        <v>768</v>
      </c>
      <c r="C338" s="351" t="s">
        <v>749</v>
      </c>
      <c r="D338" s="70" t="s">
        <v>376</v>
      </c>
      <c r="E338" s="417">
        <v>4.5</v>
      </c>
      <c r="F338" s="158">
        <v>3.038</v>
      </c>
      <c r="G338" s="242" t="s">
        <v>769</v>
      </c>
      <c r="H338" s="70" t="s">
        <v>770</v>
      </c>
      <c r="I338" s="306">
        <v>496632</v>
      </c>
      <c r="J338" s="306">
        <v>1248996</v>
      </c>
      <c r="K338" s="25"/>
      <c r="L338" s="70"/>
    </row>
    <row r="339" spans="1:12" s="1" customFormat="1" ht="15.75" customHeight="1">
      <c r="A339" s="75" t="s">
        <v>2</v>
      </c>
      <c r="B339" s="76" t="s">
        <v>771</v>
      </c>
      <c r="C339" s="351"/>
      <c r="D339" s="70"/>
      <c r="E339" s="416"/>
      <c r="F339" s="119"/>
      <c r="G339" s="242"/>
      <c r="H339" s="70"/>
      <c r="I339" s="306"/>
      <c r="J339" s="306"/>
      <c r="K339" s="51"/>
      <c r="L339" s="51"/>
    </row>
    <row r="340" spans="1:12" s="1" customFormat="1" ht="15.75" customHeight="1">
      <c r="A340" s="24">
        <v>1</v>
      </c>
      <c r="B340" s="44" t="s">
        <v>772</v>
      </c>
      <c r="C340" s="351" t="s">
        <v>749</v>
      </c>
      <c r="D340" s="70" t="s">
        <v>376</v>
      </c>
      <c r="E340" s="417">
        <v>48.55</v>
      </c>
      <c r="F340" s="158">
        <v>3.84</v>
      </c>
      <c r="G340" s="242" t="s">
        <v>619</v>
      </c>
      <c r="H340" s="70" t="s">
        <v>773</v>
      </c>
      <c r="I340" s="306">
        <v>493565</v>
      </c>
      <c r="J340" s="306">
        <v>1248502</v>
      </c>
      <c r="K340" s="25"/>
      <c r="L340" s="88"/>
    </row>
    <row r="341" spans="1:12" s="1" customFormat="1" ht="15.75" customHeight="1">
      <c r="A341" s="78">
        <v>2</v>
      </c>
      <c r="B341" s="79" t="s">
        <v>774</v>
      </c>
      <c r="C341" s="349" t="s">
        <v>775</v>
      </c>
      <c r="D341" s="348" t="s">
        <v>376</v>
      </c>
      <c r="E341" s="419">
        <v>161.4</v>
      </c>
      <c r="F341" s="162">
        <v>2.955</v>
      </c>
      <c r="G341" s="603" t="s">
        <v>653</v>
      </c>
      <c r="H341" s="348" t="s">
        <v>776</v>
      </c>
      <c r="I341" s="307">
        <v>495633</v>
      </c>
      <c r="J341" s="307">
        <v>1246356</v>
      </c>
      <c r="K341" s="25"/>
      <c r="L341" s="70"/>
    </row>
    <row r="342" spans="1:12" s="1" customFormat="1" ht="15.75" customHeight="1">
      <c r="A342" s="24">
        <v>3</v>
      </c>
      <c r="B342" s="79" t="s">
        <v>777</v>
      </c>
      <c r="C342" s="349" t="s">
        <v>778</v>
      </c>
      <c r="D342" s="348" t="s">
        <v>376</v>
      </c>
      <c r="E342" s="419">
        <v>76.07</v>
      </c>
      <c r="F342" s="162">
        <v>2.295</v>
      </c>
      <c r="G342" s="603" t="s">
        <v>626</v>
      </c>
      <c r="H342" s="348" t="s">
        <v>779</v>
      </c>
      <c r="I342" s="307">
        <v>494547</v>
      </c>
      <c r="J342" s="307">
        <v>1247089</v>
      </c>
      <c r="K342" s="25"/>
      <c r="L342" s="70"/>
    </row>
    <row r="343" spans="1:12" s="1" customFormat="1" ht="15.75" customHeight="1">
      <c r="A343" s="78">
        <v>4</v>
      </c>
      <c r="B343" s="44" t="s">
        <v>780</v>
      </c>
      <c r="C343" s="351" t="s">
        <v>781</v>
      </c>
      <c r="D343" s="70" t="s">
        <v>376</v>
      </c>
      <c r="E343" s="417">
        <v>4.5</v>
      </c>
      <c r="F343" s="158">
        <v>0.72</v>
      </c>
      <c r="G343" s="242" t="s">
        <v>659</v>
      </c>
      <c r="H343" s="70" t="s">
        <v>782</v>
      </c>
      <c r="I343" s="306">
        <v>496298</v>
      </c>
      <c r="J343" s="306">
        <v>1245396</v>
      </c>
      <c r="K343" s="73"/>
      <c r="L343" s="70"/>
    </row>
    <row r="344" spans="1:12" s="1" customFormat="1" ht="15.75" customHeight="1">
      <c r="A344" s="24">
        <v>5</v>
      </c>
      <c r="B344" s="44" t="s">
        <v>783</v>
      </c>
      <c r="C344" s="351" t="s">
        <v>746</v>
      </c>
      <c r="D344" s="70" t="s">
        <v>376</v>
      </c>
      <c r="E344" s="417">
        <v>33.41</v>
      </c>
      <c r="F344" s="158">
        <v>4.289</v>
      </c>
      <c r="G344" s="242" t="s">
        <v>663</v>
      </c>
      <c r="H344" s="70" t="s">
        <v>784</v>
      </c>
      <c r="I344" s="306">
        <v>495035</v>
      </c>
      <c r="J344" s="306">
        <v>1246679</v>
      </c>
      <c r="K344" s="25"/>
      <c r="L344" s="70"/>
    </row>
    <row r="345" spans="1:12" s="1" customFormat="1" ht="15.75" customHeight="1">
      <c r="A345" s="78">
        <v>6</v>
      </c>
      <c r="B345" s="79" t="s">
        <v>785</v>
      </c>
      <c r="C345" s="349" t="s">
        <v>786</v>
      </c>
      <c r="D345" s="348" t="s">
        <v>376</v>
      </c>
      <c r="E345" s="419">
        <v>73.14</v>
      </c>
      <c r="F345" s="162">
        <v>2.945</v>
      </c>
      <c r="G345" s="603" t="s">
        <v>666</v>
      </c>
      <c r="H345" s="348" t="s">
        <v>787</v>
      </c>
      <c r="I345" s="307">
        <v>496358</v>
      </c>
      <c r="J345" s="307">
        <v>1245000</v>
      </c>
      <c r="K345" s="25"/>
      <c r="L345" s="70"/>
    </row>
    <row r="346" spans="1:12" s="1" customFormat="1" ht="15.75" customHeight="1">
      <c r="A346" s="24">
        <v>7</v>
      </c>
      <c r="B346" s="44" t="s">
        <v>788</v>
      </c>
      <c r="C346" s="351" t="s">
        <v>746</v>
      </c>
      <c r="D346" s="70" t="s">
        <v>376</v>
      </c>
      <c r="E346" s="417">
        <v>11</v>
      </c>
      <c r="F346" s="158">
        <v>2.34</v>
      </c>
      <c r="G346" s="242" t="s">
        <v>669</v>
      </c>
      <c r="H346" s="70" t="s">
        <v>789</v>
      </c>
      <c r="I346" s="306">
        <v>495641</v>
      </c>
      <c r="J346" s="306">
        <v>1246347</v>
      </c>
      <c r="K346" s="25"/>
      <c r="L346" s="70"/>
    </row>
    <row r="347" spans="1:12" s="1" customFormat="1" ht="15.75" customHeight="1">
      <c r="A347" s="78">
        <v>8</v>
      </c>
      <c r="B347" s="44" t="s">
        <v>790</v>
      </c>
      <c r="C347" s="351" t="s">
        <v>791</v>
      </c>
      <c r="D347" s="70" t="s">
        <v>376</v>
      </c>
      <c r="E347" s="417">
        <v>21.1</v>
      </c>
      <c r="F347" s="158">
        <v>3.592</v>
      </c>
      <c r="G347" s="242" t="s">
        <v>672</v>
      </c>
      <c r="H347" s="70" t="s">
        <v>792</v>
      </c>
      <c r="I347" s="306">
        <v>497071</v>
      </c>
      <c r="J347" s="306">
        <v>1243624</v>
      </c>
      <c r="K347" s="25"/>
      <c r="L347" s="70"/>
    </row>
    <row r="348" spans="1:12" s="1" customFormat="1" ht="15.75" customHeight="1">
      <c r="A348" s="24">
        <v>9</v>
      </c>
      <c r="B348" s="44" t="s">
        <v>793</v>
      </c>
      <c r="C348" s="351" t="s">
        <v>3845</v>
      </c>
      <c r="D348" s="70" t="s">
        <v>376</v>
      </c>
      <c r="E348" s="417">
        <v>32</v>
      </c>
      <c r="F348" s="158">
        <v>1.94</v>
      </c>
      <c r="G348" s="242" t="s">
        <v>675</v>
      </c>
      <c r="H348" s="70" t="s">
        <v>794</v>
      </c>
      <c r="I348" s="306">
        <v>496274</v>
      </c>
      <c r="J348" s="306">
        <v>1245857</v>
      </c>
      <c r="K348" s="25"/>
      <c r="L348" s="70"/>
    </row>
    <row r="349" spans="1:12" s="1" customFormat="1" ht="15.75" customHeight="1">
      <c r="A349" s="39" t="s">
        <v>3</v>
      </c>
      <c r="B349" s="76" t="s">
        <v>731</v>
      </c>
      <c r="C349" s="351"/>
      <c r="D349" s="70"/>
      <c r="E349" s="416"/>
      <c r="F349" s="119"/>
      <c r="G349" s="242"/>
      <c r="H349" s="70"/>
      <c r="I349" s="306"/>
      <c r="J349" s="306"/>
      <c r="K349" s="73"/>
      <c r="L349" s="70"/>
    </row>
    <row r="350" spans="1:12" s="1" customFormat="1" ht="15.75" customHeight="1">
      <c r="A350" s="78">
        <v>1</v>
      </c>
      <c r="B350" s="79" t="s">
        <v>795</v>
      </c>
      <c r="C350" s="348" t="s">
        <v>796</v>
      </c>
      <c r="D350" s="348" t="s">
        <v>376</v>
      </c>
      <c r="E350" s="419">
        <v>138.5</v>
      </c>
      <c r="F350" s="162">
        <v>2.602</v>
      </c>
      <c r="G350" s="603" t="s">
        <v>663</v>
      </c>
      <c r="H350" s="348" t="s">
        <v>797</v>
      </c>
      <c r="I350" s="307">
        <v>491251</v>
      </c>
      <c r="J350" s="307">
        <v>1247593</v>
      </c>
      <c r="K350" s="25"/>
      <c r="L350" s="70"/>
    </row>
    <row r="351" spans="1:12" s="1" customFormat="1" ht="15.75" customHeight="1">
      <c r="A351" s="24">
        <v>2</v>
      </c>
      <c r="B351" s="44" t="s">
        <v>798</v>
      </c>
      <c r="C351" s="70" t="s">
        <v>799</v>
      </c>
      <c r="D351" s="70" t="s">
        <v>799</v>
      </c>
      <c r="E351" s="418">
        <v>124.5623</v>
      </c>
      <c r="F351" s="160">
        <v>0.335</v>
      </c>
      <c r="G351" s="242" t="s">
        <v>675</v>
      </c>
      <c r="H351" s="70" t="s">
        <v>800</v>
      </c>
      <c r="I351" s="306">
        <v>492560</v>
      </c>
      <c r="J351" s="306">
        <v>1246884</v>
      </c>
      <c r="K351" s="25"/>
      <c r="L351" s="70"/>
    </row>
    <row r="352" spans="1:12" s="1" customFormat="1" ht="15.75" customHeight="1">
      <c r="A352" s="24">
        <v>3</v>
      </c>
      <c r="B352" s="44" t="s">
        <v>801</v>
      </c>
      <c r="C352" s="70" t="s">
        <v>799</v>
      </c>
      <c r="D352" s="70" t="s">
        <v>799</v>
      </c>
      <c r="E352" s="418">
        <v>12</v>
      </c>
      <c r="F352" s="160">
        <v>0.138</v>
      </c>
      <c r="G352" s="242" t="s">
        <v>666</v>
      </c>
      <c r="H352" s="70" t="s">
        <v>802</v>
      </c>
      <c r="I352" s="306">
        <v>492186</v>
      </c>
      <c r="J352" s="306">
        <v>1247194</v>
      </c>
      <c r="K352" s="25"/>
      <c r="L352" s="70"/>
    </row>
    <row r="353" spans="1:12" s="1" customFormat="1" ht="15.75" customHeight="1">
      <c r="A353" s="24">
        <v>4</v>
      </c>
      <c r="B353" s="44" t="s">
        <v>803</v>
      </c>
      <c r="C353" s="70" t="s">
        <v>799</v>
      </c>
      <c r="D353" s="70" t="s">
        <v>799</v>
      </c>
      <c r="E353" s="418">
        <v>38.3</v>
      </c>
      <c r="F353" s="160">
        <v>0.206</v>
      </c>
      <c r="G353" s="242" t="s">
        <v>763</v>
      </c>
      <c r="H353" s="70" t="s">
        <v>804</v>
      </c>
      <c r="I353" s="306">
        <v>492257</v>
      </c>
      <c r="J353" s="306">
        <v>1247135</v>
      </c>
      <c r="K353" s="25"/>
      <c r="L353" s="70"/>
    </row>
    <row r="354" spans="1:12" s="1" customFormat="1" ht="15.75" customHeight="1">
      <c r="A354" s="75" t="s">
        <v>730</v>
      </c>
      <c r="B354" s="76" t="s">
        <v>805</v>
      </c>
      <c r="C354" s="351"/>
      <c r="D354" s="70"/>
      <c r="E354" s="416"/>
      <c r="F354" s="119"/>
      <c r="G354" s="242"/>
      <c r="H354" s="70"/>
      <c r="I354" s="306"/>
      <c r="J354" s="306"/>
      <c r="K354" s="73"/>
      <c r="L354" s="70"/>
    </row>
    <row r="355" spans="1:12" s="1" customFormat="1" ht="15.75" customHeight="1">
      <c r="A355" s="24">
        <v>1</v>
      </c>
      <c r="B355" s="44" t="s">
        <v>806</v>
      </c>
      <c r="C355" s="351" t="s">
        <v>807</v>
      </c>
      <c r="D355" s="70" t="s">
        <v>376</v>
      </c>
      <c r="E355" s="417">
        <v>13.6</v>
      </c>
      <c r="F355" s="158">
        <v>0.675</v>
      </c>
      <c r="G355" s="242" t="s">
        <v>619</v>
      </c>
      <c r="H355" s="24" t="s">
        <v>254</v>
      </c>
      <c r="I355" s="295">
        <v>499570</v>
      </c>
      <c r="J355" s="295">
        <v>1246118</v>
      </c>
      <c r="K355" s="25"/>
      <c r="L355" s="70"/>
    </row>
    <row r="356" spans="1:12" s="1" customFormat="1" ht="15.75" customHeight="1">
      <c r="A356" s="24">
        <v>2</v>
      </c>
      <c r="B356" s="44" t="s">
        <v>808</v>
      </c>
      <c r="C356" s="351" t="s">
        <v>781</v>
      </c>
      <c r="D356" s="70" t="s">
        <v>376</v>
      </c>
      <c r="E356" s="417">
        <v>8.2245</v>
      </c>
      <c r="F356" s="158">
        <v>0.639</v>
      </c>
      <c r="G356" s="242" t="s">
        <v>809</v>
      </c>
      <c r="H356" s="70" t="s">
        <v>810</v>
      </c>
      <c r="I356" s="306">
        <v>500582</v>
      </c>
      <c r="J356" s="306">
        <v>1244483</v>
      </c>
      <c r="K356" s="73"/>
      <c r="L356" s="70"/>
    </row>
    <row r="357" spans="1:12" s="1" customFormat="1" ht="15.75" customHeight="1">
      <c r="A357" s="39" t="s">
        <v>811</v>
      </c>
      <c r="B357" s="91" t="s">
        <v>812</v>
      </c>
      <c r="C357" s="351"/>
      <c r="D357" s="70"/>
      <c r="E357" s="416"/>
      <c r="F357" s="119"/>
      <c r="G357" s="242"/>
      <c r="H357" s="70"/>
      <c r="I357" s="306"/>
      <c r="J357" s="306"/>
      <c r="K357" s="73"/>
      <c r="L357" s="70"/>
    </row>
    <row r="358" spans="1:12" s="1" customFormat="1" ht="15.75" customHeight="1">
      <c r="A358" s="24">
        <v>1</v>
      </c>
      <c r="B358" s="44" t="s">
        <v>813</v>
      </c>
      <c r="C358" s="357" t="s">
        <v>814</v>
      </c>
      <c r="D358" s="70" t="s">
        <v>376</v>
      </c>
      <c r="E358" s="418">
        <v>65.47</v>
      </c>
      <c r="F358" s="160">
        <v>2.262</v>
      </c>
      <c r="G358" s="242" t="s">
        <v>669</v>
      </c>
      <c r="H358" s="70" t="s">
        <v>815</v>
      </c>
      <c r="I358" s="306">
        <v>500309</v>
      </c>
      <c r="J358" s="306">
        <v>1248775</v>
      </c>
      <c r="K358" s="73"/>
      <c r="L358" s="70"/>
    </row>
    <row r="359" spans="1:12" s="1" customFormat="1" ht="15.75" customHeight="1">
      <c r="A359" s="24">
        <v>2</v>
      </c>
      <c r="B359" s="44" t="s">
        <v>816</v>
      </c>
      <c r="C359" s="351" t="s">
        <v>817</v>
      </c>
      <c r="D359" s="70" t="s">
        <v>376</v>
      </c>
      <c r="E359" s="418">
        <v>67.3</v>
      </c>
      <c r="F359" s="160">
        <v>1.878</v>
      </c>
      <c r="G359" s="242" t="s">
        <v>675</v>
      </c>
      <c r="H359" s="70" t="s">
        <v>818</v>
      </c>
      <c r="I359" s="306">
        <v>501080</v>
      </c>
      <c r="J359" s="306">
        <v>1248758</v>
      </c>
      <c r="K359" s="73"/>
      <c r="L359" s="70"/>
    </row>
    <row r="360" spans="1:12" s="1" customFormat="1" ht="15.75" customHeight="1">
      <c r="A360" s="82">
        <v>3</v>
      </c>
      <c r="B360" s="83" t="s">
        <v>819</v>
      </c>
      <c r="C360" s="360" t="s">
        <v>817</v>
      </c>
      <c r="D360" s="84" t="s">
        <v>376</v>
      </c>
      <c r="E360" s="436">
        <v>40</v>
      </c>
      <c r="F360" s="493">
        <v>0.985</v>
      </c>
      <c r="G360" s="604" t="s">
        <v>763</v>
      </c>
      <c r="H360" s="84" t="s">
        <v>820</v>
      </c>
      <c r="I360" s="308">
        <v>502354</v>
      </c>
      <c r="J360" s="308">
        <v>1248439</v>
      </c>
      <c r="K360" s="85"/>
      <c r="L360" s="92"/>
    </row>
    <row r="361" spans="1:12" s="3" customFormat="1" ht="15.75" customHeight="1">
      <c r="A361" s="752" t="s">
        <v>821</v>
      </c>
      <c r="B361" s="754"/>
      <c r="C361" s="358"/>
      <c r="D361" s="32"/>
      <c r="E361" s="433"/>
      <c r="F361" s="489"/>
      <c r="G361" s="600"/>
      <c r="H361" s="32"/>
      <c r="I361" s="58"/>
      <c r="J361" s="58"/>
      <c r="K361" s="32"/>
      <c r="L361" s="59"/>
    </row>
    <row r="362" spans="1:12" s="1" customFormat="1" ht="15.75" customHeight="1">
      <c r="A362" s="93" t="s">
        <v>1</v>
      </c>
      <c r="B362" s="94" t="s">
        <v>771</v>
      </c>
      <c r="C362" s="361"/>
      <c r="D362" s="95"/>
      <c r="E362" s="437"/>
      <c r="F362" s="494"/>
      <c r="G362" s="605"/>
      <c r="H362" s="95"/>
      <c r="I362" s="309"/>
      <c r="J362" s="309"/>
      <c r="K362" s="96"/>
      <c r="L362" s="87"/>
    </row>
    <row r="363" spans="1:12" s="1" customFormat="1" ht="15.75" customHeight="1">
      <c r="A363" s="24">
        <v>1</v>
      </c>
      <c r="B363" s="44" t="s">
        <v>822</v>
      </c>
      <c r="C363" s="351" t="s">
        <v>823</v>
      </c>
      <c r="D363" s="70" t="s">
        <v>376</v>
      </c>
      <c r="E363" s="417">
        <v>59.48</v>
      </c>
      <c r="F363" s="162">
        <v>2.5</v>
      </c>
      <c r="G363" s="242" t="s">
        <v>622</v>
      </c>
      <c r="H363" s="70" t="s">
        <v>824</v>
      </c>
      <c r="I363" s="306">
        <v>494164</v>
      </c>
      <c r="J363" s="306">
        <v>1247652</v>
      </c>
      <c r="K363" s="25"/>
      <c r="L363" s="97"/>
    </row>
    <row r="364" spans="1:12" s="1" customFormat="1" ht="15.75" customHeight="1">
      <c r="A364" s="78">
        <v>2</v>
      </c>
      <c r="B364" s="79" t="s">
        <v>825</v>
      </c>
      <c r="C364" s="349" t="s">
        <v>826</v>
      </c>
      <c r="D364" s="348" t="s">
        <v>376</v>
      </c>
      <c r="E364" s="419">
        <v>84.06</v>
      </c>
      <c r="F364" s="162">
        <v>4.484</v>
      </c>
      <c r="G364" s="603" t="s">
        <v>763</v>
      </c>
      <c r="H364" s="348" t="s">
        <v>827</v>
      </c>
      <c r="I364" s="307">
        <v>496397</v>
      </c>
      <c r="J364" s="307">
        <v>1244927</v>
      </c>
      <c r="K364" s="25"/>
      <c r="L364" s="98"/>
    </row>
    <row r="365" spans="1:12" s="1" customFormat="1" ht="15.75" customHeight="1">
      <c r="A365" s="99" t="s">
        <v>2</v>
      </c>
      <c r="B365" s="97" t="s">
        <v>828</v>
      </c>
      <c r="C365" s="349"/>
      <c r="D365" s="79"/>
      <c r="E365" s="419"/>
      <c r="F365" s="162"/>
      <c r="G365" s="606"/>
      <c r="H365" s="348"/>
      <c r="I365" s="307"/>
      <c r="J365" s="307"/>
      <c r="K365" s="100"/>
      <c r="L365" s="76"/>
    </row>
    <row r="366" spans="1:12" s="1" customFormat="1" ht="15.75" customHeight="1">
      <c r="A366" s="24">
        <v>1</v>
      </c>
      <c r="B366" s="51" t="s">
        <v>829</v>
      </c>
      <c r="C366" s="351" t="s">
        <v>830</v>
      </c>
      <c r="D366" s="70" t="s">
        <v>376</v>
      </c>
      <c r="E366" s="417">
        <v>10.76</v>
      </c>
      <c r="F366" s="158">
        <v>0.66</v>
      </c>
      <c r="G366" s="242" t="s">
        <v>619</v>
      </c>
      <c r="H366" s="70" t="s">
        <v>831</v>
      </c>
      <c r="I366" s="306">
        <v>489535</v>
      </c>
      <c r="J366" s="306">
        <v>1240433</v>
      </c>
      <c r="K366" s="25"/>
      <c r="L366" s="76"/>
    </row>
    <row r="367" spans="1:12" s="1" customFormat="1" ht="15.75" customHeight="1">
      <c r="A367" s="24">
        <v>2</v>
      </c>
      <c r="B367" s="51" t="s">
        <v>832</v>
      </c>
      <c r="C367" s="351" t="s">
        <v>830</v>
      </c>
      <c r="D367" s="70" t="s">
        <v>376</v>
      </c>
      <c r="E367" s="417">
        <v>3.767</v>
      </c>
      <c r="F367" s="158">
        <v>0.762</v>
      </c>
      <c r="G367" s="242" t="s">
        <v>666</v>
      </c>
      <c r="H367" s="70" t="s">
        <v>833</v>
      </c>
      <c r="I367" s="306">
        <v>491196</v>
      </c>
      <c r="J367" s="306">
        <v>1240310</v>
      </c>
      <c r="K367" s="25"/>
      <c r="L367" s="77"/>
    </row>
    <row r="368" spans="1:12" s="1" customFormat="1" ht="15.75" customHeight="1">
      <c r="A368" s="24">
        <v>3</v>
      </c>
      <c r="B368" s="51" t="s">
        <v>834</v>
      </c>
      <c r="C368" s="351" t="s">
        <v>830</v>
      </c>
      <c r="D368" s="70" t="s">
        <v>376</v>
      </c>
      <c r="E368" s="417">
        <v>3.273</v>
      </c>
      <c r="F368" s="158">
        <v>0.165</v>
      </c>
      <c r="G368" s="242" t="s">
        <v>653</v>
      </c>
      <c r="H368" s="70" t="s">
        <v>835</v>
      </c>
      <c r="I368" s="306">
        <v>490459</v>
      </c>
      <c r="J368" s="306">
        <v>1240431</v>
      </c>
      <c r="K368" s="25"/>
      <c r="L368" s="98"/>
    </row>
    <row r="369" spans="1:12" s="1" customFormat="1" ht="15.75" customHeight="1">
      <c r="A369" s="24">
        <v>4</v>
      </c>
      <c r="B369" s="51" t="s">
        <v>836</v>
      </c>
      <c r="C369" s="351" t="s">
        <v>837</v>
      </c>
      <c r="D369" s="70" t="s">
        <v>376</v>
      </c>
      <c r="E369" s="417">
        <v>37.13</v>
      </c>
      <c r="F369" s="158">
        <v>1.423</v>
      </c>
      <c r="G369" s="242" t="s">
        <v>672</v>
      </c>
      <c r="H369" s="70" t="s">
        <v>838</v>
      </c>
      <c r="I369" s="306">
        <v>491557</v>
      </c>
      <c r="J369" s="306">
        <v>1240036</v>
      </c>
      <c r="K369" s="25"/>
      <c r="L369" s="98"/>
    </row>
    <row r="370" spans="1:12" s="1" customFormat="1" ht="15.75" customHeight="1">
      <c r="A370" s="24">
        <v>5</v>
      </c>
      <c r="B370" s="51" t="s">
        <v>839</v>
      </c>
      <c r="C370" s="351" t="s">
        <v>840</v>
      </c>
      <c r="D370" s="70" t="s">
        <v>376</v>
      </c>
      <c r="E370" s="417">
        <v>11.0007</v>
      </c>
      <c r="F370" s="158">
        <v>0.315</v>
      </c>
      <c r="G370" s="242" t="s">
        <v>675</v>
      </c>
      <c r="H370" s="70" t="s">
        <v>841</v>
      </c>
      <c r="I370" s="306">
        <v>497059</v>
      </c>
      <c r="J370" s="306">
        <v>1240760</v>
      </c>
      <c r="K370" s="25"/>
      <c r="L370" s="98"/>
    </row>
    <row r="371" spans="1:12" s="1" customFormat="1" ht="15.75" customHeight="1">
      <c r="A371" s="24">
        <v>6</v>
      </c>
      <c r="B371" s="51" t="s">
        <v>842</v>
      </c>
      <c r="C371" s="351" t="s">
        <v>843</v>
      </c>
      <c r="D371" s="70" t="s">
        <v>376</v>
      </c>
      <c r="E371" s="417">
        <v>39.104</v>
      </c>
      <c r="F371" s="158">
        <v>2.702</v>
      </c>
      <c r="G371" s="242" t="s">
        <v>678</v>
      </c>
      <c r="H371" s="101" t="s">
        <v>844</v>
      </c>
      <c r="I371" s="310">
        <v>491918</v>
      </c>
      <c r="J371" s="310">
        <v>1239847</v>
      </c>
      <c r="K371" s="25"/>
      <c r="L371" s="98"/>
    </row>
    <row r="372" spans="1:12" s="1" customFormat="1" ht="15.75" customHeight="1">
      <c r="A372" s="24">
        <v>7</v>
      </c>
      <c r="B372" s="51" t="s">
        <v>845</v>
      </c>
      <c r="C372" s="351" t="s">
        <v>840</v>
      </c>
      <c r="D372" s="70" t="s">
        <v>376</v>
      </c>
      <c r="E372" s="417">
        <v>5.8876</v>
      </c>
      <c r="F372" s="158">
        <v>1.345</v>
      </c>
      <c r="G372" s="242" t="s">
        <v>763</v>
      </c>
      <c r="H372" s="70" t="s">
        <v>846</v>
      </c>
      <c r="I372" s="306">
        <v>497377</v>
      </c>
      <c r="J372" s="306">
        <v>1240789</v>
      </c>
      <c r="K372" s="25"/>
      <c r="L372" s="98"/>
    </row>
    <row r="373" spans="1:12" s="1" customFormat="1" ht="15.75" customHeight="1">
      <c r="A373" s="24">
        <v>8</v>
      </c>
      <c r="B373" s="51" t="s">
        <v>847</v>
      </c>
      <c r="C373" s="351" t="s">
        <v>848</v>
      </c>
      <c r="D373" s="70" t="s">
        <v>376</v>
      </c>
      <c r="E373" s="417">
        <v>8.232</v>
      </c>
      <c r="F373" s="158">
        <v>0.285</v>
      </c>
      <c r="G373" s="242" t="s">
        <v>681</v>
      </c>
      <c r="H373" s="70" t="s">
        <v>849</v>
      </c>
      <c r="I373" s="306">
        <v>492520</v>
      </c>
      <c r="J373" s="306">
        <v>1239679</v>
      </c>
      <c r="K373" s="25"/>
      <c r="L373" s="98"/>
    </row>
    <row r="374" spans="1:12" s="1" customFormat="1" ht="15.75" customHeight="1">
      <c r="A374" s="24">
        <v>9</v>
      </c>
      <c r="B374" s="51" t="s">
        <v>850</v>
      </c>
      <c r="C374" s="351" t="s">
        <v>840</v>
      </c>
      <c r="D374" s="70" t="s">
        <v>376</v>
      </c>
      <c r="E374" s="417">
        <f>17.8239+2.4549</f>
        <v>20.278799999999997</v>
      </c>
      <c r="F374" s="158">
        <f>1.26+0.42</f>
        <v>1.68</v>
      </c>
      <c r="G374" s="242" t="s">
        <v>766</v>
      </c>
      <c r="H374" s="70" t="s">
        <v>851</v>
      </c>
      <c r="I374" s="306">
        <v>497471</v>
      </c>
      <c r="J374" s="306">
        <v>1240716</v>
      </c>
      <c r="K374" s="25"/>
      <c r="L374" s="98"/>
    </row>
    <row r="375" spans="1:12" s="1" customFormat="1" ht="15.75" customHeight="1">
      <c r="A375" s="78">
        <v>10</v>
      </c>
      <c r="B375" s="100" t="s">
        <v>852</v>
      </c>
      <c r="C375" s="349" t="s">
        <v>853</v>
      </c>
      <c r="D375" s="348" t="s">
        <v>376</v>
      </c>
      <c r="E375" s="419">
        <v>96.858</v>
      </c>
      <c r="F375" s="162">
        <v>1.581</v>
      </c>
      <c r="G375" s="603" t="s">
        <v>707</v>
      </c>
      <c r="H375" s="348" t="s">
        <v>854</v>
      </c>
      <c r="I375" s="307">
        <v>492758</v>
      </c>
      <c r="J375" s="307">
        <v>1239507</v>
      </c>
      <c r="K375" s="25"/>
      <c r="L375" s="98"/>
    </row>
    <row r="376" spans="1:12" s="1" customFormat="1" ht="15.75" customHeight="1">
      <c r="A376" s="24">
        <v>11</v>
      </c>
      <c r="B376" s="51" t="s">
        <v>855</v>
      </c>
      <c r="C376" s="351" t="s">
        <v>856</v>
      </c>
      <c r="D376" s="70" t="s">
        <v>376</v>
      </c>
      <c r="E376" s="417">
        <v>18</v>
      </c>
      <c r="F376" s="158">
        <v>0.861</v>
      </c>
      <c r="G376" s="242" t="s">
        <v>769</v>
      </c>
      <c r="H376" s="70" t="s">
        <v>857</v>
      </c>
      <c r="I376" s="306">
        <v>497551</v>
      </c>
      <c r="J376" s="306">
        <v>1240745</v>
      </c>
      <c r="K376" s="25"/>
      <c r="L376" s="98"/>
    </row>
    <row r="377" spans="1:12" s="1" customFormat="1" ht="15.75" customHeight="1">
      <c r="A377" s="24">
        <v>12</v>
      </c>
      <c r="B377" s="51" t="s">
        <v>858</v>
      </c>
      <c r="C377" s="349" t="s">
        <v>853</v>
      </c>
      <c r="D377" s="70" t="s">
        <v>376</v>
      </c>
      <c r="E377" s="417">
        <v>30.485</v>
      </c>
      <c r="F377" s="158">
        <v>1.112</v>
      </c>
      <c r="G377" s="242" t="s">
        <v>710</v>
      </c>
      <c r="H377" s="70" t="s">
        <v>859</v>
      </c>
      <c r="I377" s="306">
        <v>493096</v>
      </c>
      <c r="J377" s="306">
        <v>1239406</v>
      </c>
      <c r="K377" s="25"/>
      <c r="L377" s="98"/>
    </row>
    <row r="378" spans="1:12" s="1" customFormat="1" ht="15.75" customHeight="1">
      <c r="A378" s="29">
        <v>13</v>
      </c>
      <c r="B378" s="139" t="s">
        <v>860</v>
      </c>
      <c r="C378" s="351" t="s">
        <v>840</v>
      </c>
      <c r="D378" s="70" t="s">
        <v>376</v>
      </c>
      <c r="E378" s="417">
        <f>19.5815+8.7931</f>
        <v>28.3746</v>
      </c>
      <c r="F378" s="158">
        <f>0.365+0.564</f>
        <v>0.9289999999999999</v>
      </c>
      <c r="G378" s="242" t="s">
        <v>861</v>
      </c>
      <c r="H378" s="70" t="s">
        <v>862</v>
      </c>
      <c r="I378" s="306">
        <v>497925</v>
      </c>
      <c r="J378" s="306">
        <v>1240714</v>
      </c>
      <c r="K378" s="25"/>
      <c r="L378" s="342"/>
    </row>
    <row r="379" spans="1:12" s="1" customFormat="1" ht="15.75" customHeight="1">
      <c r="A379" s="684" t="s">
        <v>3</v>
      </c>
      <c r="B379" s="685" t="s">
        <v>3994</v>
      </c>
      <c r="C379" s="686"/>
      <c r="D379" s="687"/>
      <c r="E379" s="688"/>
      <c r="F379" s="689"/>
      <c r="G379" s="690"/>
      <c r="H379" s="687"/>
      <c r="I379" s="691"/>
      <c r="J379" s="691"/>
      <c r="K379" s="692"/>
      <c r="L379" s="342"/>
    </row>
    <row r="380" spans="1:14" s="1" customFormat="1" ht="15.75" customHeight="1">
      <c r="A380" s="676">
        <v>1</v>
      </c>
      <c r="B380" s="693" t="s">
        <v>4009</v>
      </c>
      <c r="C380" s="694" t="s">
        <v>4038</v>
      </c>
      <c r="D380" s="678" t="s">
        <v>376</v>
      </c>
      <c r="E380" s="695">
        <v>11.5</v>
      </c>
      <c r="F380" s="696">
        <v>1.361</v>
      </c>
      <c r="G380" s="697" t="s">
        <v>3995</v>
      </c>
      <c r="H380" s="671" t="s">
        <v>3996</v>
      </c>
      <c r="I380" s="698">
        <v>544112</v>
      </c>
      <c r="J380" s="698">
        <v>1246565</v>
      </c>
      <c r="K380" s="692"/>
      <c r="L380" s="342"/>
      <c r="N380" s="374"/>
    </row>
    <row r="381" spans="1:14" s="1" customFormat="1" ht="15.75" customHeight="1">
      <c r="A381" s="676">
        <v>2</v>
      </c>
      <c r="B381" s="693" t="s">
        <v>4010</v>
      </c>
      <c r="C381" s="694" t="s">
        <v>4038</v>
      </c>
      <c r="D381" s="678" t="s">
        <v>376</v>
      </c>
      <c r="E381" s="695">
        <v>25.9</v>
      </c>
      <c r="F381" s="696">
        <v>0.5056</v>
      </c>
      <c r="G381" s="697" t="s">
        <v>3997</v>
      </c>
      <c r="H381" s="671" t="s">
        <v>3998</v>
      </c>
      <c r="I381" s="698">
        <v>544403</v>
      </c>
      <c r="J381" s="698">
        <v>1246240</v>
      </c>
      <c r="K381" s="692"/>
      <c r="L381" s="342"/>
      <c r="N381" s="374"/>
    </row>
    <row r="382" spans="1:14" s="1" customFormat="1" ht="15.75" customHeight="1">
      <c r="A382" s="676">
        <v>3</v>
      </c>
      <c r="B382" s="693" t="s">
        <v>4011</v>
      </c>
      <c r="C382" s="694" t="s">
        <v>4038</v>
      </c>
      <c r="D382" s="678" t="s">
        <v>376</v>
      </c>
      <c r="E382" s="695">
        <v>14.7</v>
      </c>
      <c r="F382" s="696">
        <v>2.19</v>
      </c>
      <c r="G382" s="697" t="s">
        <v>3999</v>
      </c>
      <c r="H382" s="671" t="s">
        <v>4000</v>
      </c>
      <c r="I382" s="698">
        <v>545000</v>
      </c>
      <c r="J382" s="698">
        <v>1245373</v>
      </c>
      <c r="K382" s="692"/>
      <c r="L382" s="342"/>
      <c r="N382" s="374"/>
    </row>
    <row r="383" spans="1:14" s="1" customFormat="1" ht="15.75" customHeight="1">
      <c r="A383" s="676">
        <v>4</v>
      </c>
      <c r="B383" s="693" t="s">
        <v>4012</v>
      </c>
      <c r="C383" s="694" t="s">
        <v>4038</v>
      </c>
      <c r="D383" s="678" t="s">
        <v>376</v>
      </c>
      <c r="E383" s="695">
        <v>12.7</v>
      </c>
      <c r="F383" s="696">
        <v>1.35</v>
      </c>
      <c r="G383" s="697" t="s">
        <v>4001</v>
      </c>
      <c r="H383" s="671" t="s">
        <v>4000</v>
      </c>
      <c r="I383" s="698">
        <v>544976</v>
      </c>
      <c r="J383" s="698">
        <v>1245327</v>
      </c>
      <c r="K383" s="692"/>
      <c r="L383" s="342"/>
      <c r="N383" s="374"/>
    </row>
    <row r="384" spans="1:14" s="1" customFormat="1" ht="15.75" customHeight="1">
      <c r="A384" s="676">
        <v>5</v>
      </c>
      <c r="B384" s="693" t="s">
        <v>4013</v>
      </c>
      <c r="C384" s="694" t="s">
        <v>4038</v>
      </c>
      <c r="D384" s="678" t="s">
        <v>376</v>
      </c>
      <c r="E384" s="695">
        <v>27.43</v>
      </c>
      <c r="F384" s="696">
        <v>1.72637</v>
      </c>
      <c r="G384" s="697" t="s">
        <v>4002</v>
      </c>
      <c r="H384" s="671" t="s">
        <v>4003</v>
      </c>
      <c r="I384" s="698">
        <v>545990</v>
      </c>
      <c r="J384" s="698">
        <v>1243470</v>
      </c>
      <c r="K384" s="692"/>
      <c r="L384" s="342"/>
      <c r="N384" s="374"/>
    </row>
    <row r="385" spans="1:14" s="1" customFormat="1" ht="15.75" customHeight="1">
      <c r="A385" s="676">
        <v>6</v>
      </c>
      <c r="B385" s="693" t="s">
        <v>4014</v>
      </c>
      <c r="C385" s="694" t="s">
        <v>4038</v>
      </c>
      <c r="D385" s="678" t="s">
        <v>376</v>
      </c>
      <c r="E385" s="695">
        <v>25.14</v>
      </c>
      <c r="F385" s="696">
        <v>2.93218</v>
      </c>
      <c r="G385" s="697" t="s">
        <v>4004</v>
      </c>
      <c r="H385" s="671" t="s">
        <v>4005</v>
      </c>
      <c r="I385" s="698">
        <v>546182</v>
      </c>
      <c r="J385" s="698">
        <v>1243451</v>
      </c>
      <c r="K385" s="692"/>
      <c r="L385" s="342"/>
      <c r="N385" s="374"/>
    </row>
    <row r="386" spans="1:14" s="1" customFormat="1" ht="15.75" customHeight="1">
      <c r="A386" s="676">
        <v>7</v>
      </c>
      <c r="B386" s="693" t="s">
        <v>4015</v>
      </c>
      <c r="C386" s="694" t="s">
        <v>4038</v>
      </c>
      <c r="D386" s="678" t="s">
        <v>376</v>
      </c>
      <c r="E386" s="695">
        <v>13.64</v>
      </c>
      <c r="F386" s="696">
        <v>2.5543</v>
      </c>
      <c r="G386" s="697" t="s">
        <v>4006</v>
      </c>
      <c r="H386" s="671" t="s">
        <v>4005</v>
      </c>
      <c r="I386" s="698">
        <v>546191</v>
      </c>
      <c r="J386" s="698">
        <v>1243491</v>
      </c>
      <c r="K386" s="692"/>
      <c r="L386" s="342"/>
      <c r="N386" s="374"/>
    </row>
    <row r="387" spans="1:14" s="1" customFormat="1" ht="15.75" customHeight="1">
      <c r="A387" s="676">
        <v>8</v>
      </c>
      <c r="B387" s="693" t="s">
        <v>4016</v>
      </c>
      <c r="C387" s="694" t="s">
        <v>4038</v>
      </c>
      <c r="D387" s="678" t="s">
        <v>376</v>
      </c>
      <c r="E387" s="695">
        <v>29.6</v>
      </c>
      <c r="F387" s="696">
        <v>2.19731</v>
      </c>
      <c r="G387" s="697" t="s">
        <v>4007</v>
      </c>
      <c r="H387" s="671" t="s">
        <v>4008</v>
      </c>
      <c r="I387" s="698">
        <v>547073</v>
      </c>
      <c r="J387" s="698">
        <v>1243828</v>
      </c>
      <c r="K387" s="692"/>
      <c r="L387" s="342"/>
      <c r="N387" s="374"/>
    </row>
    <row r="388" spans="1:14" s="1" customFormat="1" ht="15.75" customHeight="1">
      <c r="A388" s="684" t="s">
        <v>730</v>
      </c>
      <c r="B388" s="685" t="s">
        <v>4017</v>
      </c>
      <c r="C388" s="694"/>
      <c r="D388" s="699"/>
      <c r="E388" s="695"/>
      <c r="F388" s="696">
        <v>0</v>
      </c>
      <c r="G388" s="697"/>
      <c r="H388" s="671"/>
      <c r="I388" s="698"/>
      <c r="J388" s="698"/>
      <c r="K388" s="692"/>
      <c r="L388" s="342"/>
      <c r="N388" s="374"/>
    </row>
    <row r="389" spans="1:14" s="1" customFormat="1" ht="15.75" customHeight="1">
      <c r="A389" s="676">
        <v>1</v>
      </c>
      <c r="B389" s="693" t="s">
        <v>4018</v>
      </c>
      <c r="C389" s="694" t="s">
        <v>4038</v>
      </c>
      <c r="D389" s="678" t="s">
        <v>376</v>
      </c>
      <c r="E389" s="695"/>
      <c r="F389" s="696">
        <v>2.0434</v>
      </c>
      <c r="G389" s="697" t="s">
        <v>4022</v>
      </c>
      <c r="H389" s="671" t="s">
        <v>1051</v>
      </c>
      <c r="I389" s="698">
        <v>502125</v>
      </c>
      <c r="J389" s="698">
        <v>1235669</v>
      </c>
      <c r="K389" s="692"/>
      <c r="L389" s="342"/>
      <c r="N389" s="374"/>
    </row>
    <row r="390" spans="1:14" s="1" customFormat="1" ht="15.75" customHeight="1">
      <c r="A390" s="676">
        <v>2</v>
      </c>
      <c r="B390" s="693" t="s">
        <v>4019</v>
      </c>
      <c r="C390" s="694" t="s">
        <v>4038</v>
      </c>
      <c r="D390" s="678" t="s">
        <v>376</v>
      </c>
      <c r="E390" s="695"/>
      <c r="F390" s="696">
        <v>1.2543499999999999</v>
      </c>
      <c r="G390" s="697" t="s">
        <v>4023</v>
      </c>
      <c r="H390" s="671" t="s">
        <v>1051</v>
      </c>
      <c r="I390" s="698">
        <v>503994</v>
      </c>
      <c r="J390" s="698">
        <v>1234347</v>
      </c>
      <c r="K390" s="692"/>
      <c r="L390" s="342"/>
      <c r="N390" s="374"/>
    </row>
    <row r="391" spans="1:14" s="1" customFormat="1" ht="15.75" customHeight="1">
      <c r="A391" s="676">
        <v>3</v>
      </c>
      <c r="B391" s="693" t="s">
        <v>4020</v>
      </c>
      <c r="C391" s="694" t="s">
        <v>4038</v>
      </c>
      <c r="D391" s="678" t="s">
        <v>376</v>
      </c>
      <c r="E391" s="695"/>
      <c r="F391" s="696">
        <v>8.5601</v>
      </c>
      <c r="G391" s="697" t="s">
        <v>4024</v>
      </c>
      <c r="H391" s="671" t="s">
        <v>1051</v>
      </c>
      <c r="I391" s="698">
        <v>502662</v>
      </c>
      <c r="J391" s="698">
        <v>1235920</v>
      </c>
      <c r="K391" s="692"/>
      <c r="L391" s="342"/>
      <c r="N391" s="374"/>
    </row>
    <row r="392" spans="1:14" s="1" customFormat="1" ht="15.75" customHeight="1">
      <c r="A392" s="676">
        <v>4</v>
      </c>
      <c r="B392" s="693" t="s">
        <v>4040</v>
      </c>
      <c r="C392" s="694" t="s">
        <v>4038</v>
      </c>
      <c r="D392" s="678" t="s">
        <v>376</v>
      </c>
      <c r="E392" s="695"/>
      <c r="F392" s="696">
        <v>1.71666</v>
      </c>
      <c r="G392" s="697" t="s">
        <v>4028</v>
      </c>
      <c r="H392" s="671" t="s">
        <v>1051</v>
      </c>
      <c r="I392" s="698">
        <v>803293</v>
      </c>
      <c r="J392" s="698">
        <v>1236108</v>
      </c>
      <c r="K392" s="692"/>
      <c r="L392" s="342"/>
      <c r="N392" s="374"/>
    </row>
    <row r="393" spans="1:14" s="1" customFormat="1" ht="15.75" customHeight="1">
      <c r="A393" s="676">
        <v>5</v>
      </c>
      <c r="B393" s="693" t="s">
        <v>4041</v>
      </c>
      <c r="C393" s="694" t="s">
        <v>4038</v>
      </c>
      <c r="D393" s="678" t="s">
        <v>376</v>
      </c>
      <c r="E393" s="695"/>
      <c r="F393" s="696">
        <v>3.1635</v>
      </c>
      <c r="G393" s="697" t="s">
        <v>4025</v>
      </c>
      <c r="H393" s="671" t="s">
        <v>1051</v>
      </c>
      <c r="I393" s="698">
        <v>504998</v>
      </c>
      <c r="J393" s="698">
        <v>1237671</v>
      </c>
      <c r="K393" s="692"/>
      <c r="L393" s="342"/>
      <c r="N393" s="374"/>
    </row>
    <row r="394" spans="1:14" s="1" customFormat="1" ht="15.75" customHeight="1">
      <c r="A394" s="676">
        <v>6</v>
      </c>
      <c r="B394" s="693" t="s">
        <v>4042</v>
      </c>
      <c r="C394" s="694" t="s">
        <v>4038</v>
      </c>
      <c r="D394" s="678" t="s">
        <v>376</v>
      </c>
      <c r="E394" s="695"/>
      <c r="F394" s="696">
        <v>3.8771</v>
      </c>
      <c r="G394" s="697" t="s">
        <v>4026</v>
      </c>
      <c r="H394" s="671" t="s">
        <v>1051</v>
      </c>
      <c r="I394" s="698">
        <v>509389</v>
      </c>
      <c r="J394" s="698">
        <v>1237074</v>
      </c>
      <c r="K394" s="692"/>
      <c r="L394" s="342"/>
      <c r="N394" s="374"/>
    </row>
    <row r="395" spans="1:14" s="1" customFormat="1" ht="15.75" customHeight="1">
      <c r="A395" s="676">
        <v>7</v>
      </c>
      <c r="B395" s="693" t="s">
        <v>4043</v>
      </c>
      <c r="C395" s="694" t="s">
        <v>4038</v>
      </c>
      <c r="D395" s="678" t="s">
        <v>376</v>
      </c>
      <c r="E395" s="695"/>
      <c r="F395" s="696">
        <v>1.4315</v>
      </c>
      <c r="G395" s="697" t="s">
        <v>4029</v>
      </c>
      <c r="H395" s="671" t="s">
        <v>1051</v>
      </c>
      <c r="I395" s="698">
        <v>509068</v>
      </c>
      <c r="J395" s="698">
        <v>1238226</v>
      </c>
      <c r="K395" s="692"/>
      <c r="L395" s="342"/>
      <c r="N395" s="374"/>
    </row>
    <row r="396" spans="1:14" s="1" customFormat="1" ht="15.75" customHeight="1">
      <c r="A396" s="676">
        <v>8</v>
      </c>
      <c r="B396" s="693" t="s">
        <v>4044</v>
      </c>
      <c r="C396" s="694" t="s">
        <v>4038</v>
      </c>
      <c r="D396" s="678" t="s">
        <v>376</v>
      </c>
      <c r="E396" s="695"/>
      <c r="F396" s="696">
        <v>1.4649</v>
      </c>
      <c r="G396" s="697" t="s">
        <v>4030</v>
      </c>
      <c r="H396" s="671" t="s">
        <v>1051</v>
      </c>
      <c r="I396" s="698">
        <v>509068</v>
      </c>
      <c r="J396" s="698">
        <v>1238226</v>
      </c>
      <c r="K396" s="692"/>
      <c r="L396" s="342"/>
      <c r="N396" s="374"/>
    </row>
    <row r="397" spans="1:14" s="1" customFormat="1" ht="15.75" customHeight="1">
      <c r="A397" s="676">
        <v>9</v>
      </c>
      <c r="B397" s="693" t="s">
        <v>4021</v>
      </c>
      <c r="C397" s="694" t="s">
        <v>4038</v>
      </c>
      <c r="D397" s="678" t="s">
        <v>376</v>
      </c>
      <c r="E397" s="695"/>
      <c r="F397" s="696">
        <v>3.1027</v>
      </c>
      <c r="G397" s="697" t="s">
        <v>4027</v>
      </c>
      <c r="H397" s="671" t="s">
        <v>1051</v>
      </c>
      <c r="I397" s="698">
        <v>513882</v>
      </c>
      <c r="J397" s="698">
        <v>1236587</v>
      </c>
      <c r="K397" s="692"/>
      <c r="L397" s="342"/>
      <c r="N397" s="374"/>
    </row>
    <row r="398" spans="1:12" s="3" customFormat="1" ht="15.75" customHeight="1">
      <c r="A398" s="752" t="s">
        <v>863</v>
      </c>
      <c r="B398" s="754"/>
      <c r="C398" s="358"/>
      <c r="D398" s="32"/>
      <c r="E398" s="433"/>
      <c r="F398" s="489"/>
      <c r="G398" s="600"/>
      <c r="H398" s="32"/>
      <c r="I398" s="58"/>
      <c r="J398" s="58"/>
      <c r="K398" s="32"/>
      <c r="L398" s="59"/>
    </row>
    <row r="399" spans="1:12" s="1" customFormat="1" ht="15.75" customHeight="1">
      <c r="A399" s="93" t="s">
        <v>1</v>
      </c>
      <c r="B399" s="94" t="s">
        <v>771</v>
      </c>
      <c r="C399" s="362"/>
      <c r="D399" s="105"/>
      <c r="E399" s="439"/>
      <c r="F399" s="496"/>
      <c r="G399" s="608"/>
      <c r="H399" s="105"/>
      <c r="I399" s="311"/>
      <c r="J399" s="311"/>
      <c r="K399" s="106"/>
      <c r="L399" s="107"/>
    </row>
    <row r="400" spans="1:12" s="1" customFormat="1" ht="15.75" customHeight="1">
      <c r="A400" s="24">
        <v>1</v>
      </c>
      <c r="B400" s="44" t="s">
        <v>864</v>
      </c>
      <c r="C400" s="351" t="s">
        <v>865</v>
      </c>
      <c r="D400" s="70" t="s">
        <v>376</v>
      </c>
      <c r="E400" s="417">
        <v>35.85</v>
      </c>
      <c r="F400" s="158">
        <v>1.68</v>
      </c>
      <c r="G400" s="242" t="s">
        <v>678</v>
      </c>
      <c r="H400" s="70" t="s">
        <v>866</v>
      </c>
      <c r="I400" s="306">
        <v>497150</v>
      </c>
      <c r="J400" s="306">
        <v>1242979</v>
      </c>
      <c r="K400" s="25"/>
      <c r="L400" s="98"/>
    </row>
    <row r="401" spans="1:12" s="1" customFormat="1" ht="15.75" customHeight="1">
      <c r="A401" s="24">
        <v>2</v>
      </c>
      <c r="B401" s="44" t="s">
        <v>867</v>
      </c>
      <c r="C401" s="351" t="s">
        <v>868</v>
      </c>
      <c r="D401" s="70" t="s">
        <v>376</v>
      </c>
      <c r="E401" s="417">
        <v>55.25</v>
      </c>
      <c r="F401" s="158">
        <v>2.213</v>
      </c>
      <c r="G401" s="242" t="s">
        <v>766</v>
      </c>
      <c r="H401" s="70" t="s">
        <v>869</v>
      </c>
      <c r="I401" s="306">
        <v>497029</v>
      </c>
      <c r="J401" s="306">
        <v>1243173</v>
      </c>
      <c r="K401" s="25"/>
      <c r="L401" s="98"/>
    </row>
    <row r="402" spans="1:12" s="1" customFormat="1" ht="15.75" customHeight="1">
      <c r="A402" s="24">
        <v>3</v>
      </c>
      <c r="B402" s="44" t="s">
        <v>870</v>
      </c>
      <c r="C402" s="351" t="s">
        <v>871</v>
      </c>
      <c r="D402" s="70" t="s">
        <v>376</v>
      </c>
      <c r="E402" s="417">
        <v>23.4</v>
      </c>
      <c r="F402" s="158">
        <v>1.47</v>
      </c>
      <c r="G402" s="242" t="s">
        <v>707</v>
      </c>
      <c r="H402" s="70" t="s">
        <v>872</v>
      </c>
      <c r="I402" s="306">
        <v>497878</v>
      </c>
      <c r="J402" s="306">
        <v>1242416</v>
      </c>
      <c r="K402" s="25"/>
      <c r="L402" s="77"/>
    </row>
    <row r="403" spans="1:12" s="1" customFormat="1" ht="15.75" customHeight="1">
      <c r="A403" s="24">
        <v>4</v>
      </c>
      <c r="B403" s="44" t="s">
        <v>873</v>
      </c>
      <c r="C403" s="351" t="s">
        <v>874</v>
      </c>
      <c r="D403" s="70" t="s">
        <v>376</v>
      </c>
      <c r="E403" s="417">
        <v>3.8</v>
      </c>
      <c r="F403" s="158">
        <v>0.65</v>
      </c>
      <c r="G403" s="242" t="s">
        <v>769</v>
      </c>
      <c r="H403" s="70" t="s">
        <v>872</v>
      </c>
      <c r="I403" s="306">
        <v>497878</v>
      </c>
      <c r="J403" s="306">
        <v>1242416</v>
      </c>
      <c r="K403" s="25"/>
      <c r="L403" s="98"/>
    </row>
    <row r="404" spans="1:12" s="1" customFormat="1" ht="15.75" customHeight="1">
      <c r="A404" s="24">
        <v>5</v>
      </c>
      <c r="B404" s="44" t="s">
        <v>875</v>
      </c>
      <c r="C404" s="351" t="s">
        <v>876</v>
      </c>
      <c r="D404" s="70" t="s">
        <v>376</v>
      </c>
      <c r="E404" s="417">
        <v>44.14</v>
      </c>
      <c r="F404" s="158">
        <v>0.964</v>
      </c>
      <c r="G404" s="242" t="s">
        <v>710</v>
      </c>
      <c r="H404" s="70" t="s">
        <v>877</v>
      </c>
      <c r="I404" s="306">
        <v>498255</v>
      </c>
      <c r="J404" s="306">
        <v>1242171</v>
      </c>
      <c r="K404" s="25"/>
      <c r="L404" s="98"/>
    </row>
    <row r="405" spans="1:12" s="1" customFormat="1" ht="15.75" customHeight="1">
      <c r="A405" s="24">
        <v>6</v>
      </c>
      <c r="B405" s="44" t="s">
        <v>878</v>
      </c>
      <c r="C405" s="351" t="s">
        <v>874</v>
      </c>
      <c r="D405" s="70" t="s">
        <v>376</v>
      </c>
      <c r="E405" s="417">
        <v>20.9</v>
      </c>
      <c r="F405" s="158">
        <v>1.115</v>
      </c>
      <c r="G405" s="242" t="s">
        <v>879</v>
      </c>
      <c r="H405" s="70" t="s">
        <v>877</v>
      </c>
      <c r="I405" s="306">
        <v>498255</v>
      </c>
      <c r="J405" s="306">
        <v>1242171</v>
      </c>
      <c r="K405" s="25"/>
      <c r="L405" s="77"/>
    </row>
    <row r="406" spans="1:12" s="1" customFormat="1" ht="15.75" customHeight="1">
      <c r="A406" s="24">
        <v>7</v>
      </c>
      <c r="B406" s="44" t="s">
        <v>880</v>
      </c>
      <c r="C406" s="351" t="s">
        <v>876</v>
      </c>
      <c r="D406" s="70" t="s">
        <v>376</v>
      </c>
      <c r="E406" s="417">
        <v>18.6</v>
      </c>
      <c r="F406" s="158">
        <v>1.414</v>
      </c>
      <c r="G406" s="242" t="s">
        <v>713</v>
      </c>
      <c r="H406" s="70" t="s">
        <v>881</v>
      </c>
      <c r="I406" s="306">
        <v>498518</v>
      </c>
      <c r="J406" s="306">
        <v>1242118</v>
      </c>
      <c r="K406" s="25"/>
      <c r="L406" s="77"/>
    </row>
    <row r="407" spans="1:12" s="1" customFormat="1" ht="15.75" customHeight="1">
      <c r="A407" s="24">
        <v>8</v>
      </c>
      <c r="B407" s="44" t="s">
        <v>882</v>
      </c>
      <c r="C407" s="351" t="s">
        <v>874</v>
      </c>
      <c r="D407" s="70" t="s">
        <v>376</v>
      </c>
      <c r="E407" s="417">
        <v>4.8</v>
      </c>
      <c r="F407" s="158">
        <v>0.48</v>
      </c>
      <c r="G407" s="242" t="s">
        <v>861</v>
      </c>
      <c r="H407" s="70" t="s">
        <v>883</v>
      </c>
      <c r="I407" s="306">
        <v>498432</v>
      </c>
      <c r="J407" s="306">
        <v>1242126</v>
      </c>
      <c r="K407" s="25"/>
      <c r="L407" s="77"/>
    </row>
    <row r="408" spans="1:12" s="1" customFormat="1" ht="15.75" customHeight="1">
      <c r="A408" s="78">
        <v>9</v>
      </c>
      <c r="B408" s="79" t="s">
        <v>884</v>
      </c>
      <c r="C408" s="351" t="s">
        <v>885</v>
      </c>
      <c r="D408" s="348" t="s">
        <v>376</v>
      </c>
      <c r="E408" s="419">
        <v>104.75</v>
      </c>
      <c r="F408" s="162">
        <v>2.51</v>
      </c>
      <c r="G408" s="603" t="s">
        <v>716</v>
      </c>
      <c r="H408" s="348" t="s">
        <v>886</v>
      </c>
      <c r="I408" s="307">
        <v>499040</v>
      </c>
      <c r="J408" s="307">
        <v>1242159</v>
      </c>
      <c r="K408" s="25"/>
      <c r="L408" s="77"/>
    </row>
    <row r="409" spans="1:12" s="1" customFormat="1" ht="15.75" customHeight="1">
      <c r="A409" s="24">
        <v>10</v>
      </c>
      <c r="B409" s="44" t="s">
        <v>887</v>
      </c>
      <c r="C409" s="351" t="s">
        <v>874</v>
      </c>
      <c r="D409" s="70" t="s">
        <v>376</v>
      </c>
      <c r="E409" s="417">
        <f>1.8+0.4</f>
        <v>2.2</v>
      </c>
      <c r="F409" s="158">
        <f>0.27+0.34</f>
        <v>0.6100000000000001</v>
      </c>
      <c r="G409" s="242" t="s">
        <v>888</v>
      </c>
      <c r="H409" s="70" t="s">
        <v>889</v>
      </c>
      <c r="I409" s="306">
        <v>499125</v>
      </c>
      <c r="J409" s="306">
        <v>1242108</v>
      </c>
      <c r="K409" s="25"/>
      <c r="L409" s="77"/>
    </row>
    <row r="410" spans="1:12" s="1" customFormat="1" ht="15.75" customHeight="1">
      <c r="A410" s="75" t="s">
        <v>2</v>
      </c>
      <c r="B410" s="76" t="s">
        <v>805</v>
      </c>
      <c r="C410" s="351"/>
      <c r="D410" s="70"/>
      <c r="E410" s="416"/>
      <c r="F410" s="119"/>
      <c r="G410" s="242"/>
      <c r="H410" s="70"/>
      <c r="I410" s="306"/>
      <c r="J410" s="306"/>
      <c r="K410" s="73"/>
      <c r="L410" s="77"/>
    </row>
    <row r="411" spans="1:12" s="1" customFormat="1" ht="15.75" customHeight="1">
      <c r="A411" s="78">
        <v>1</v>
      </c>
      <c r="B411" s="79" t="s">
        <v>890</v>
      </c>
      <c r="C411" s="349" t="s">
        <v>891</v>
      </c>
      <c r="D411" s="348" t="s">
        <v>376</v>
      </c>
      <c r="E411" s="419">
        <v>160.78</v>
      </c>
      <c r="F411" s="162">
        <v>3.766</v>
      </c>
      <c r="G411" s="603" t="s">
        <v>622</v>
      </c>
      <c r="H411" s="348" t="s">
        <v>892</v>
      </c>
      <c r="I411" s="307">
        <v>500753</v>
      </c>
      <c r="J411" s="307">
        <v>1243915</v>
      </c>
      <c r="K411" s="73"/>
      <c r="L411" s="98"/>
    </row>
    <row r="412" spans="1:12" s="1" customFormat="1" ht="15.75" customHeight="1">
      <c r="A412" s="24">
        <v>2</v>
      </c>
      <c r="B412" s="44" t="s">
        <v>893</v>
      </c>
      <c r="C412" s="351" t="s">
        <v>817</v>
      </c>
      <c r="D412" s="70" t="s">
        <v>376</v>
      </c>
      <c r="E412" s="417">
        <v>3.99</v>
      </c>
      <c r="F412" s="158">
        <v>0.1</v>
      </c>
      <c r="G412" s="242" t="s">
        <v>894</v>
      </c>
      <c r="H412" s="70" t="s">
        <v>895</v>
      </c>
      <c r="I412" s="306">
        <v>500739</v>
      </c>
      <c r="J412" s="306">
        <v>1243956</v>
      </c>
      <c r="K412" s="73"/>
      <c r="L412" s="77"/>
    </row>
    <row r="413" spans="1:12" s="1" customFormat="1" ht="15.75" customHeight="1">
      <c r="A413" s="24">
        <v>3</v>
      </c>
      <c r="B413" s="44" t="s">
        <v>896</v>
      </c>
      <c r="C413" s="351" t="s">
        <v>817</v>
      </c>
      <c r="D413" s="70" t="s">
        <v>376</v>
      </c>
      <c r="E413" s="417">
        <v>1.9</v>
      </c>
      <c r="F413" s="158">
        <v>0.14</v>
      </c>
      <c r="G413" s="242" t="s">
        <v>897</v>
      </c>
      <c r="H413" s="70" t="s">
        <v>898</v>
      </c>
      <c r="I413" s="306">
        <v>500940</v>
      </c>
      <c r="J413" s="306">
        <v>1243209</v>
      </c>
      <c r="K413" s="25"/>
      <c r="L413" s="98"/>
    </row>
    <row r="414" spans="1:12" s="1" customFormat="1" ht="15.75" customHeight="1">
      <c r="A414" s="24">
        <v>4</v>
      </c>
      <c r="B414" s="44" t="s">
        <v>899</v>
      </c>
      <c r="C414" s="351" t="s">
        <v>900</v>
      </c>
      <c r="D414" s="70" t="s">
        <v>376</v>
      </c>
      <c r="E414" s="417">
        <v>10.83</v>
      </c>
      <c r="F414" s="158">
        <v>0.885</v>
      </c>
      <c r="G414" s="242" t="s">
        <v>663</v>
      </c>
      <c r="H414" s="70" t="s">
        <v>901</v>
      </c>
      <c r="I414" s="306">
        <v>501219</v>
      </c>
      <c r="J414" s="306">
        <v>1241290</v>
      </c>
      <c r="K414" s="73"/>
      <c r="L414" s="98"/>
    </row>
    <row r="415" spans="1:12" s="1" customFormat="1" ht="15.75" customHeight="1">
      <c r="A415" s="24">
        <v>5</v>
      </c>
      <c r="B415" s="44" t="s">
        <v>902</v>
      </c>
      <c r="C415" s="351" t="s">
        <v>903</v>
      </c>
      <c r="D415" s="70" t="s">
        <v>376</v>
      </c>
      <c r="E415" s="417">
        <v>18.14</v>
      </c>
      <c r="F415" s="158">
        <v>0.664</v>
      </c>
      <c r="G415" s="242" t="s">
        <v>666</v>
      </c>
      <c r="H415" s="70" t="s">
        <v>904</v>
      </c>
      <c r="I415" s="306">
        <v>500601</v>
      </c>
      <c r="J415" s="306">
        <v>1244423</v>
      </c>
      <c r="K415" s="73"/>
      <c r="L415" s="98"/>
    </row>
    <row r="416" spans="1:12" s="1" customFormat="1" ht="15.75" customHeight="1">
      <c r="A416" s="24">
        <v>6</v>
      </c>
      <c r="B416" s="44" t="s">
        <v>905</v>
      </c>
      <c r="C416" s="351" t="s">
        <v>906</v>
      </c>
      <c r="D416" s="70" t="s">
        <v>376</v>
      </c>
      <c r="E416" s="417">
        <v>37.85</v>
      </c>
      <c r="F416" s="158">
        <v>0.99</v>
      </c>
      <c r="G416" s="242" t="s">
        <v>672</v>
      </c>
      <c r="H416" s="70" t="s">
        <v>907</v>
      </c>
      <c r="I416" s="306">
        <v>500761</v>
      </c>
      <c r="J416" s="306">
        <v>1243909</v>
      </c>
      <c r="K416" s="25"/>
      <c r="L416" s="98"/>
    </row>
    <row r="417" spans="1:12" s="1" customFormat="1" ht="15.75" customHeight="1">
      <c r="A417" s="24">
        <v>7</v>
      </c>
      <c r="B417" s="44" t="s">
        <v>908</v>
      </c>
      <c r="C417" s="351" t="s">
        <v>909</v>
      </c>
      <c r="D417" s="70" t="s">
        <v>376</v>
      </c>
      <c r="E417" s="417">
        <v>17.5</v>
      </c>
      <c r="F417" s="158">
        <v>0.381</v>
      </c>
      <c r="G417" s="242" t="s">
        <v>910</v>
      </c>
      <c r="H417" s="70" t="s">
        <v>911</v>
      </c>
      <c r="I417" s="306">
        <v>501096</v>
      </c>
      <c r="J417" s="306">
        <v>1242682</v>
      </c>
      <c r="K417" s="25"/>
      <c r="L417" s="98"/>
    </row>
    <row r="418" spans="1:12" s="1" customFormat="1" ht="15.75" customHeight="1">
      <c r="A418" s="24">
        <v>8</v>
      </c>
      <c r="B418" s="44" t="s">
        <v>912</v>
      </c>
      <c r="C418" s="351" t="s">
        <v>909</v>
      </c>
      <c r="D418" s="70" t="s">
        <v>376</v>
      </c>
      <c r="E418" s="417">
        <v>16.75</v>
      </c>
      <c r="F418" s="158">
        <v>0.656</v>
      </c>
      <c r="G418" s="242" t="s">
        <v>681</v>
      </c>
      <c r="H418" s="70" t="s">
        <v>913</v>
      </c>
      <c r="I418" s="306">
        <v>501136</v>
      </c>
      <c r="J418" s="306">
        <v>1241476</v>
      </c>
      <c r="K418" s="25"/>
      <c r="L418" s="98"/>
    </row>
    <row r="419" spans="1:12" s="1" customFormat="1" ht="15.75" customHeight="1">
      <c r="A419" s="75" t="s">
        <v>3</v>
      </c>
      <c r="B419" s="76" t="s">
        <v>914</v>
      </c>
      <c r="C419" s="351"/>
      <c r="D419" s="70"/>
      <c r="E419" s="440"/>
      <c r="F419" s="497"/>
      <c r="G419" s="242"/>
      <c r="H419" s="70"/>
      <c r="I419" s="306"/>
      <c r="J419" s="306"/>
      <c r="K419" s="73"/>
      <c r="L419" s="98"/>
    </row>
    <row r="420" spans="1:12" s="1" customFormat="1" ht="15.75" customHeight="1">
      <c r="A420" s="78">
        <v>1</v>
      </c>
      <c r="B420" s="79" t="s">
        <v>915</v>
      </c>
      <c r="C420" s="349" t="s">
        <v>916</v>
      </c>
      <c r="D420" s="348" t="s">
        <v>376</v>
      </c>
      <c r="E420" s="419">
        <v>93.94</v>
      </c>
      <c r="F420" s="162">
        <v>0.989</v>
      </c>
      <c r="G420" s="603" t="s">
        <v>622</v>
      </c>
      <c r="H420" s="348" t="s">
        <v>917</v>
      </c>
      <c r="I420" s="307">
        <v>502001</v>
      </c>
      <c r="J420" s="307">
        <v>1243090</v>
      </c>
      <c r="K420" s="73"/>
      <c r="L420" s="98"/>
    </row>
    <row r="421" spans="1:12" s="1" customFormat="1" ht="15.75" customHeight="1">
      <c r="A421" s="24">
        <v>2</v>
      </c>
      <c r="B421" s="44" t="s">
        <v>918</v>
      </c>
      <c r="C421" s="351" t="s">
        <v>919</v>
      </c>
      <c r="D421" s="70" t="s">
        <v>376</v>
      </c>
      <c r="E421" s="417">
        <v>14.5</v>
      </c>
      <c r="F421" s="158">
        <v>0.16</v>
      </c>
      <c r="G421" s="242" t="s">
        <v>894</v>
      </c>
      <c r="H421" s="70" t="s">
        <v>920</v>
      </c>
      <c r="I421" s="306">
        <v>501696</v>
      </c>
      <c r="J421" s="306">
        <v>1243770</v>
      </c>
      <c r="K421" s="25"/>
      <c r="L421" s="98"/>
    </row>
    <row r="422" spans="1:12" s="1" customFormat="1" ht="15.75" customHeight="1">
      <c r="A422" s="78">
        <v>3</v>
      </c>
      <c r="B422" s="79" t="s">
        <v>921</v>
      </c>
      <c r="C422" s="349" t="s">
        <v>922</v>
      </c>
      <c r="D422" s="348" t="s">
        <v>376</v>
      </c>
      <c r="E422" s="441">
        <v>91.52</v>
      </c>
      <c r="F422" s="162">
        <v>1.066</v>
      </c>
      <c r="G422" s="603" t="s">
        <v>653</v>
      </c>
      <c r="H422" s="348" t="s">
        <v>923</v>
      </c>
      <c r="I422" s="307">
        <v>501706</v>
      </c>
      <c r="J422" s="307">
        <v>1243766</v>
      </c>
      <c r="K422" s="25"/>
      <c r="L422" s="98"/>
    </row>
    <row r="423" spans="1:12" s="1" customFormat="1" ht="15.75" customHeight="1">
      <c r="A423" s="24">
        <v>4</v>
      </c>
      <c r="B423" s="44" t="s">
        <v>924</v>
      </c>
      <c r="C423" s="351" t="s">
        <v>919</v>
      </c>
      <c r="D423" s="70" t="s">
        <v>376</v>
      </c>
      <c r="E423" s="417">
        <v>5</v>
      </c>
      <c r="F423" s="158">
        <v>0.1</v>
      </c>
      <c r="G423" s="242" t="s">
        <v>659</v>
      </c>
      <c r="H423" s="70" t="s">
        <v>925</v>
      </c>
      <c r="I423" s="306">
        <v>501987</v>
      </c>
      <c r="J423" s="306">
        <v>1243187</v>
      </c>
      <c r="K423" s="25"/>
      <c r="L423" s="98"/>
    </row>
    <row r="424" spans="1:12" s="1" customFormat="1" ht="15.75" customHeight="1">
      <c r="A424" s="99" t="s">
        <v>730</v>
      </c>
      <c r="B424" s="97" t="s">
        <v>828</v>
      </c>
      <c r="C424" s="357"/>
      <c r="D424" s="89"/>
      <c r="E424" s="440"/>
      <c r="F424" s="497"/>
      <c r="G424" s="222"/>
      <c r="H424" s="89"/>
      <c r="I424" s="312"/>
      <c r="J424" s="312"/>
      <c r="K424" s="73"/>
      <c r="L424" s="98"/>
    </row>
    <row r="425" spans="1:12" s="1" customFormat="1" ht="15.75" customHeight="1">
      <c r="A425" s="78">
        <v>1</v>
      </c>
      <c r="B425" s="100" t="s">
        <v>926</v>
      </c>
      <c r="C425" s="349" t="s">
        <v>3846</v>
      </c>
      <c r="D425" s="348" t="s">
        <v>376</v>
      </c>
      <c r="E425" s="419">
        <v>126.46</v>
      </c>
      <c r="F425" s="162">
        <v>7.931</v>
      </c>
      <c r="G425" s="603" t="s">
        <v>879</v>
      </c>
      <c r="H425" s="348" t="s">
        <v>862</v>
      </c>
      <c r="I425" s="307">
        <v>497925</v>
      </c>
      <c r="J425" s="307">
        <v>1240714</v>
      </c>
      <c r="K425" s="73"/>
      <c r="L425" s="98"/>
    </row>
    <row r="426" spans="1:12" s="1" customFormat="1" ht="15.75" customHeight="1">
      <c r="A426" s="24">
        <v>2</v>
      </c>
      <c r="B426" s="51" t="s">
        <v>927</v>
      </c>
      <c r="C426" s="351" t="s">
        <v>928</v>
      </c>
      <c r="D426" s="70" t="s">
        <v>376</v>
      </c>
      <c r="E426" s="417">
        <v>10.7</v>
      </c>
      <c r="F426" s="158">
        <v>1.154</v>
      </c>
      <c r="G426" s="242" t="s">
        <v>888</v>
      </c>
      <c r="H426" s="70" t="s">
        <v>862</v>
      </c>
      <c r="I426" s="306">
        <v>497925</v>
      </c>
      <c r="J426" s="306">
        <v>1240714</v>
      </c>
      <c r="K426" s="25"/>
      <c r="L426" s="108"/>
    </row>
    <row r="427" spans="1:12" s="1" customFormat="1" ht="15.75" customHeight="1">
      <c r="A427" s="39" t="s">
        <v>811</v>
      </c>
      <c r="B427" s="91" t="s">
        <v>812</v>
      </c>
      <c r="C427" s="351"/>
      <c r="D427" s="89"/>
      <c r="E427" s="440"/>
      <c r="F427" s="497"/>
      <c r="G427" s="222"/>
      <c r="H427" s="89"/>
      <c r="I427" s="312"/>
      <c r="J427" s="312"/>
      <c r="K427" s="73"/>
      <c r="L427" s="98"/>
    </row>
    <row r="428" spans="1:12" s="1" customFormat="1" ht="15.75" customHeight="1">
      <c r="A428" s="109">
        <v>1</v>
      </c>
      <c r="B428" s="110" t="s">
        <v>929</v>
      </c>
      <c r="C428" s="363" t="s">
        <v>930</v>
      </c>
      <c r="D428" s="111" t="s">
        <v>376</v>
      </c>
      <c r="E428" s="442">
        <v>204.88</v>
      </c>
      <c r="F428" s="498">
        <v>2.1</v>
      </c>
      <c r="G428" s="609" t="s">
        <v>663</v>
      </c>
      <c r="H428" s="111" t="s">
        <v>931</v>
      </c>
      <c r="I428" s="313">
        <v>499901</v>
      </c>
      <c r="J428" s="313">
        <v>1248764</v>
      </c>
      <c r="K428" s="85"/>
      <c r="L428" s="104"/>
    </row>
    <row r="429" spans="1:12" s="3" customFormat="1" ht="15.75" customHeight="1">
      <c r="A429" s="752" t="s">
        <v>932</v>
      </c>
      <c r="B429" s="754"/>
      <c r="C429" s="358"/>
      <c r="D429" s="32"/>
      <c r="E429" s="433"/>
      <c r="F429" s="489"/>
      <c r="G429" s="600"/>
      <c r="H429" s="32"/>
      <c r="I429" s="58"/>
      <c r="J429" s="58"/>
      <c r="K429" s="32"/>
      <c r="L429" s="59"/>
    </row>
    <row r="430" spans="1:12" s="1" customFormat="1" ht="15.75" customHeight="1">
      <c r="A430" s="68"/>
      <c r="B430" s="94" t="s">
        <v>933</v>
      </c>
      <c r="C430" s="68"/>
      <c r="D430" s="68"/>
      <c r="E430" s="443"/>
      <c r="F430" s="499"/>
      <c r="G430" s="602"/>
      <c r="H430" s="68"/>
      <c r="I430" s="305"/>
      <c r="J430" s="305"/>
      <c r="K430" s="68"/>
      <c r="L430" s="68"/>
    </row>
    <row r="431" spans="1:12" s="1" customFormat="1" ht="15.75" customHeight="1">
      <c r="A431" s="77" t="s">
        <v>1</v>
      </c>
      <c r="B431" s="97" t="s">
        <v>934</v>
      </c>
      <c r="C431" s="70"/>
      <c r="D431" s="70"/>
      <c r="E431" s="417"/>
      <c r="F431" s="158"/>
      <c r="G431" s="242"/>
      <c r="H431" s="70"/>
      <c r="I431" s="306"/>
      <c r="J431" s="306"/>
      <c r="K431" s="70"/>
      <c r="L431" s="70"/>
    </row>
    <row r="432" spans="1:12" s="1" customFormat="1" ht="15.75" customHeight="1">
      <c r="A432" s="112">
        <v>1</v>
      </c>
      <c r="B432" s="51" t="s">
        <v>935</v>
      </c>
      <c r="C432" s="351" t="s">
        <v>936</v>
      </c>
      <c r="D432" s="70" t="s">
        <v>376</v>
      </c>
      <c r="E432" s="417">
        <v>51.87</v>
      </c>
      <c r="F432" s="158">
        <v>2.39</v>
      </c>
      <c r="G432" s="242" t="s">
        <v>622</v>
      </c>
      <c r="H432" s="70" t="s">
        <v>937</v>
      </c>
      <c r="I432" s="306">
        <v>493755</v>
      </c>
      <c r="J432" s="306">
        <v>1239144</v>
      </c>
      <c r="K432" s="25"/>
      <c r="L432" s="70"/>
    </row>
    <row r="433" spans="1:12" s="1" customFormat="1" ht="15.75" customHeight="1">
      <c r="A433" s="24">
        <v>2</v>
      </c>
      <c r="B433" s="51" t="s">
        <v>938</v>
      </c>
      <c r="C433" s="351" t="s">
        <v>939</v>
      </c>
      <c r="D433" s="70" t="s">
        <v>376</v>
      </c>
      <c r="E433" s="417">
        <v>57.24</v>
      </c>
      <c r="F433" s="158">
        <v>1.966</v>
      </c>
      <c r="G433" s="242" t="s">
        <v>626</v>
      </c>
      <c r="H433" s="70" t="s">
        <v>940</v>
      </c>
      <c r="I433" s="306">
        <v>494766</v>
      </c>
      <c r="J433" s="306">
        <v>1239402</v>
      </c>
      <c r="K433" s="25"/>
      <c r="L433" s="70"/>
    </row>
    <row r="434" spans="1:12" s="1" customFormat="1" ht="15.75" customHeight="1">
      <c r="A434" s="24">
        <v>3</v>
      </c>
      <c r="B434" s="51" t="s">
        <v>941</v>
      </c>
      <c r="C434" s="351" t="s">
        <v>942</v>
      </c>
      <c r="D434" s="70" t="s">
        <v>376</v>
      </c>
      <c r="E434" s="417">
        <v>45.9327</v>
      </c>
      <c r="F434" s="158">
        <v>0.486</v>
      </c>
      <c r="G434" s="242" t="s">
        <v>663</v>
      </c>
      <c r="H434" s="70" t="s">
        <v>943</v>
      </c>
      <c r="I434" s="306">
        <v>495149</v>
      </c>
      <c r="J434" s="306">
        <v>1239680</v>
      </c>
      <c r="K434" s="25"/>
      <c r="L434" s="70"/>
    </row>
    <row r="435" spans="1:12" s="1" customFormat="1" ht="15.75" customHeight="1">
      <c r="A435" s="24">
        <v>4</v>
      </c>
      <c r="B435" s="100" t="s">
        <v>944</v>
      </c>
      <c r="C435" s="351" t="s">
        <v>942</v>
      </c>
      <c r="D435" s="348" t="s">
        <v>376</v>
      </c>
      <c r="E435" s="419">
        <v>80.74</v>
      </c>
      <c r="F435" s="158">
        <v>1.966</v>
      </c>
      <c r="G435" s="603" t="s">
        <v>669</v>
      </c>
      <c r="H435" s="348" t="s">
        <v>945</v>
      </c>
      <c r="I435" s="307">
        <v>496194</v>
      </c>
      <c r="J435" s="307">
        <v>1240716</v>
      </c>
      <c r="K435" s="25"/>
      <c r="L435" s="70"/>
    </row>
    <row r="436" spans="1:12" s="1" customFormat="1" ht="15.75" customHeight="1">
      <c r="A436" s="24">
        <v>5</v>
      </c>
      <c r="B436" s="51" t="s">
        <v>946</v>
      </c>
      <c r="C436" s="357" t="s">
        <v>947</v>
      </c>
      <c r="D436" s="70" t="s">
        <v>376</v>
      </c>
      <c r="E436" s="417">
        <v>31.26</v>
      </c>
      <c r="F436" s="158">
        <v>1.385</v>
      </c>
      <c r="G436" s="242" t="s">
        <v>713</v>
      </c>
      <c r="H436" s="70" t="s">
        <v>940</v>
      </c>
      <c r="I436" s="306">
        <v>494766</v>
      </c>
      <c r="J436" s="306">
        <v>1239402</v>
      </c>
      <c r="K436" s="25"/>
      <c r="L436" s="70"/>
    </row>
    <row r="437" spans="1:12" s="1" customFormat="1" ht="15.75" customHeight="1">
      <c r="A437" s="24">
        <v>6</v>
      </c>
      <c r="B437" s="51" t="s">
        <v>948</v>
      </c>
      <c r="C437" s="351" t="s">
        <v>949</v>
      </c>
      <c r="D437" s="70" t="s">
        <v>376</v>
      </c>
      <c r="E437" s="417">
        <v>59.0991</v>
      </c>
      <c r="F437" s="158">
        <v>1.4</v>
      </c>
      <c r="G437" s="242" t="s">
        <v>716</v>
      </c>
      <c r="H437" s="70" t="s">
        <v>950</v>
      </c>
      <c r="I437" s="306">
        <v>495102</v>
      </c>
      <c r="J437" s="306">
        <v>1239661</v>
      </c>
      <c r="K437" s="25"/>
      <c r="L437" s="70"/>
    </row>
    <row r="438" spans="1:12" s="1" customFormat="1" ht="15.75" customHeight="1">
      <c r="A438" s="24">
        <v>7</v>
      </c>
      <c r="B438" s="51" t="s">
        <v>951</v>
      </c>
      <c r="C438" s="351" t="s">
        <v>949</v>
      </c>
      <c r="D438" s="70" t="s">
        <v>376</v>
      </c>
      <c r="E438" s="417">
        <v>18.2112</v>
      </c>
      <c r="F438" s="158">
        <v>1.594</v>
      </c>
      <c r="G438" s="242" t="s">
        <v>719</v>
      </c>
      <c r="H438" s="70" t="s">
        <v>943</v>
      </c>
      <c r="I438" s="306">
        <v>495149</v>
      </c>
      <c r="J438" s="306">
        <v>1239680</v>
      </c>
      <c r="K438" s="25"/>
      <c r="L438" s="70"/>
    </row>
    <row r="439" spans="1:12" s="1" customFormat="1" ht="15.75" customHeight="1">
      <c r="A439" s="24">
        <v>8</v>
      </c>
      <c r="B439" s="45" t="s">
        <v>952</v>
      </c>
      <c r="C439" s="351" t="s">
        <v>942</v>
      </c>
      <c r="D439" s="70" t="s">
        <v>376</v>
      </c>
      <c r="E439" s="417">
        <v>44.4322</v>
      </c>
      <c r="F439" s="158">
        <f>0.878+1.187</f>
        <v>2.065</v>
      </c>
      <c r="G439" s="242" t="s">
        <v>722</v>
      </c>
      <c r="H439" s="70" t="s">
        <v>953</v>
      </c>
      <c r="I439" s="306">
        <v>495890</v>
      </c>
      <c r="J439" s="306">
        <v>1240669</v>
      </c>
      <c r="K439" s="25"/>
      <c r="L439" s="70"/>
    </row>
    <row r="440" spans="1:12" s="1" customFormat="1" ht="15.75" customHeight="1">
      <c r="A440" s="39" t="s">
        <v>2</v>
      </c>
      <c r="B440" s="97" t="s">
        <v>954</v>
      </c>
      <c r="C440" s="351"/>
      <c r="D440" s="70"/>
      <c r="E440" s="417"/>
      <c r="F440" s="158"/>
      <c r="G440" s="242"/>
      <c r="H440" s="70"/>
      <c r="I440" s="306"/>
      <c r="J440" s="306"/>
      <c r="K440" s="90"/>
      <c r="L440" s="70"/>
    </row>
    <row r="441" spans="1:12" s="1" customFormat="1" ht="15.75" customHeight="1">
      <c r="A441" s="78">
        <v>1</v>
      </c>
      <c r="B441" s="51" t="s">
        <v>955</v>
      </c>
      <c r="C441" s="351" t="s">
        <v>956</v>
      </c>
      <c r="D441" s="70" t="s">
        <v>376</v>
      </c>
      <c r="E441" s="417">
        <v>2</v>
      </c>
      <c r="F441" s="158">
        <v>0.42</v>
      </c>
      <c r="G441" s="242" t="s">
        <v>619</v>
      </c>
      <c r="H441" s="70" t="s">
        <v>957</v>
      </c>
      <c r="I441" s="306">
        <v>496258</v>
      </c>
      <c r="J441" s="306">
        <v>1238942</v>
      </c>
      <c r="K441" s="25"/>
      <c r="L441" s="70"/>
    </row>
    <row r="442" spans="1:12" s="1" customFormat="1" ht="15.75" customHeight="1">
      <c r="A442" s="24">
        <v>2</v>
      </c>
      <c r="B442" s="51" t="s">
        <v>959</v>
      </c>
      <c r="C442" s="351" t="s">
        <v>956</v>
      </c>
      <c r="D442" s="70" t="s">
        <v>376</v>
      </c>
      <c r="E442" s="417">
        <v>4</v>
      </c>
      <c r="F442" s="158">
        <v>0.35</v>
      </c>
      <c r="G442" s="242" t="s">
        <v>622</v>
      </c>
      <c r="H442" s="70" t="s">
        <v>960</v>
      </c>
      <c r="I442" s="306">
        <v>494983</v>
      </c>
      <c r="J442" s="306">
        <v>1238817</v>
      </c>
      <c r="K442" s="25"/>
      <c r="L442" s="70"/>
    </row>
    <row r="443" spans="1:12" s="1" customFormat="1" ht="15.75" customHeight="1">
      <c r="A443" s="24">
        <v>3</v>
      </c>
      <c r="B443" s="100" t="s">
        <v>961</v>
      </c>
      <c r="C443" s="349" t="s">
        <v>3847</v>
      </c>
      <c r="D443" s="348" t="s">
        <v>376</v>
      </c>
      <c r="E443" s="417">
        <v>69.88</v>
      </c>
      <c r="F443" s="158">
        <v>5.993</v>
      </c>
      <c r="G443" s="603" t="s">
        <v>653</v>
      </c>
      <c r="H443" s="348" t="s">
        <v>962</v>
      </c>
      <c r="I443" s="307">
        <v>496783</v>
      </c>
      <c r="J443" s="307">
        <v>1239181</v>
      </c>
      <c r="K443" s="25"/>
      <c r="L443" s="70"/>
    </row>
    <row r="444" spans="1:12" s="1" customFormat="1" ht="15.75" customHeight="1">
      <c r="A444" s="78">
        <v>4</v>
      </c>
      <c r="B444" s="51" t="s">
        <v>963</v>
      </c>
      <c r="C444" s="351" t="s">
        <v>958</v>
      </c>
      <c r="D444" s="70" t="s">
        <v>376</v>
      </c>
      <c r="E444" s="417">
        <v>2.2</v>
      </c>
      <c r="F444" s="158">
        <v>0.578</v>
      </c>
      <c r="G444" s="242" t="s">
        <v>626</v>
      </c>
      <c r="H444" s="70" t="s">
        <v>964</v>
      </c>
      <c r="I444" s="306">
        <v>495387</v>
      </c>
      <c r="J444" s="306">
        <v>1238837</v>
      </c>
      <c r="K444" s="25"/>
      <c r="L444" s="70"/>
    </row>
    <row r="445" spans="1:12" s="1" customFormat="1" ht="15.75" customHeight="1">
      <c r="A445" s="24">
        <v>5</v>
      </c>
      <c r="B445" s="51" t="s">
        <v>965</v>
      </c>
      <c r="C445" s="351" t="s">
        <v>966</v>
      </c>
      <c r="D445" s="70" t="s">
        <v>376</v>
      </c>
      <c r="E445" s="417">
        <f>18.7365+2</f>
        <v>20.7365</v>
      </c>
      <c r="F445" s="158">
        <f>2.798+0.29</f>
        <v>3.088</v>
      </c>
      <c r="G445" s="242" t="s">
        <v>659</v>
      </c>
      <c r="H445" s="70" t="s">
        <v>962</v>
      </c>
      <c r="I445" s="306">
        <v>496783</v>
      </c>
      <c r="J445" s="306">
        <v>1239181</v>
      </c>
      <c r="K445" s="25"/>
      <c r="L445" s="70"/>
    </row>
    <row r="446" spans="1:12" s="1" customFormat="1" ht="15.75" customHeight="1">
      <c r="A446" s="24">
        <v>6</v>
      </c>
      <c r="B446" s="51" t="s">
        <v>967</v>
      </c>
      <c r="C446" s="351" t="s">
        <v>958</v>
      </c>
      <c r="D446" s="70" t="s">
        <v>376</v>
      </c>
      <c r="E446" s="417">
        <f>2+4</f>
        <v>6</v>
      </c>
      <c r="F446" s="158">
        <f>0.15+0.755</f>
        <v>0.905</v>
      </c>
      <c r="G446" s="242" t="s">
        <v>669</v>
      </c>
      <c r="H446" s="70" t="s">
        <v>968</v>
      </c>
      <c r="I446" s="306">
        <v>496108</v>
      </c>
      <c r="J446" s="306">
        <v>1239160</v>
      </c>
      <c r="K446" s="25"/>
      <c r="L446" s="70"/>
    </row>
    <row r="447" spans="1:12" s="1" customFormat="1" ht="15.75" customHeight="1">
      <c r="A447" s="24">
        <v>7</v>
      </c>
      <c r="B447" s="51" t="s">
        <v>969</v>
      </c>
      <c r="C447" s="351" t="s">
        <v>958</v>
      </c>
      <c r="D447" s="70" t="s">
        <v>376</v>
      </c>
      <c r="E447" s="417">
        <v>7.4911</v>
      </c>
      <c r="F447" s="158">
        <v>0.232</v>
      </c>
      <c r="G447" s="242" t="s">
        <v>675</v>
      </c>
      <c r="H447" s="70" t="s">
        <v>970</v>
      </c>
      <c r="I447" s="306">
        <v>498950</v>
      </c>
      <c r="J447" s="306">
        <v>1238950</v>
      </c>
      <c r="K447" s="25"/>
      <c r="L447" s="70"/>
    </row>
    <row r="448" spans="1:12" s="1" customFormat="1" ht="15.75" customHeight="1">
      <c r="A448" s="24">
        <v>8</v>
      </c>
      <c r="B448" s="51" t="s">
        <v>971</v>
      </c>
      <c r="C448" s="351" t="s">
        <v>958</v>
      </c>
      <c r="D448" s="70" t="s">
        <v>376</v>
      </c>
      <c r="E448" s="417">
        <f>4+2</f>
        <v>6</v>
      </c>
      <c r="F448" s="158">
        <f>0.206+0.3</f>
        <v>0.506</v>
      </c>
      <c r="G448" s="242" t="s">
        <v>763</v>
      </c>
      <c r="H448" s="70" t="s">
        <v>972</v>
      </c>
      <c r="I448" s="306">
        <v>496355</v>
      </c>
      <c r="J448" s="306">
        <v>1238947</v>
      </c>
      <c r="K448" s="25"/>
      <c r="L448" s="70"/>
    </row>
    <row r="449" spans="1:12" s="1" customFormat="1" ht="15.75" customHeight="1">
      <c r="A449" s="24">
        <v>9</v>
      </c>
      <c r="B449" s="51" t="s">
        <v>973</v>
      </c>
      <c r="C449" s="351" t="s">
        <v>958</v>
      </c>
      <c r="D449" s="70" t="s">
        <v>376</v>
      </c>
      <c r="E449" s="417">
        <v>2</v>
      </c>
      <c r="F449" s="158">
        <v>0.23</v>
      </c>
      <c r="G449" s="242" t="s">
        <v>766</v>
      </c>
      <c r="H449" s="70" t="s">
        <v>974</v>
      </c>
      <c r="I449" s="306">
        <v>496470</v>
      </c>
      <c r="J449" s="306">
        <v>1239016</v>
      </c>
      <c r="K449" s="25"/>
      <c r="L449" s="70"/>
    </row>
    <row r="450" spans="1:12" s="1" customFormat="1" ht="15.75" customHeight="1">
      <c r="A450" s="24">
        <v>10</v>
      </c>
      <c r="B450" s="51" t="s">
        <v>975</v>
      </c>
      <c r="C450" s="351" t="s">
        <v>966</v>
      </c>
      <c r="D450" s="70" t="s">
        <v>376</v>
      </c>
      <c r="E450" s="417">
        <v>20.0132</v>
      </c>
      <c r="F450" s="158">
        <v>0.987</v>
      </c>
      <c r="G450" s="242" t="s">
        <v>769</v>
      </c>
      <c r="H450" s="70" t="s">
        <v>962</v>
      </c>
      <c r="I450" s="306">
        <v>496783</v>
      </c>
      <c r="J450" s="306">
        <v>1239181</v>
      </c>
      <c r="K450" s="25"/>
      <c r="L450" s="70"/>
    </row>
    <row r="451" spans="1:12" s="1" customFormat="1" ht="15.75" customHeight="1">
      <c r="A451" s="24">
        <v>11</v>
      </c>
      <c r="B451" s="51" t="s">
        <v>976</v>
      </c>
      <c r="C451" s="351" t="s">
        <v>966</v>
      </c>
      <c r="D451" s="70" t="s">
        <v>376</v>
      </c>
      <c r="E451" s="417">
        <v>14.1863</v>
      </c>
      <c r="F451" s="158">
        <v>1.65</v>
      </c>
      <c r="G451" s="242" t="s">
        <v>879</v>
      </c>
      <c r="H451" s="70" t="s">
        <v>962</v>
      </c>
      <c r="I451" s="306">
        <v>496783</v>
      </c>
      <c r="J451" s="306">
        <v>1239181</v>
      </c>
      <c r="K451" s="25"/>
      <c r="L451" s="70"/>
    </row>
    <row r="452" spans="1:12" s="1" customFormat="1" ht="15.75" customHeight="1">
      <c r="A452" s="24">
        <v>12</v>
      </c>
      <c r="B452" s="51" t="s">
        <v>977</v>
      </c>
      <c r="C452" s="351" t="s">
        <v>966</v>
      </c>
      <c r="D452" s="70" t="s">
        <v>376</v>
      </c>
      <c r="E452" s="417">
        <v>29.9267</v>
      </c>
      <c r="F452" s="158">
        <v>1.795</v>
      </c>
      <c r="G452" s="242" t="s">
        <v>861</v>
      </c>
      <c r="H452" s="70" t="s">
        <v>962</v>
      </c>
      <c r="I452" s="306">
        <v>496783</v>
      </c>
      <c r="J452" s="306">
        <v>1239181</v>
      </c>
      <c r="K452" s="25"/>
      <c r="L452" s="70"/>
    </row>
    <row r="453" spans="1:12" s="3" customFormat="1" ht="15.75" customHeight="1">
      <c r="A453" s="752" t="s">
        <v>978</v>
      </c>
      <c r="B453" s="754"/>
      <c r="C453" s="358"/>
      <c r="D453" s="32"/>
      <c r="E453" s="433"/>
      <c r="F453" s="489"/>
      <c r="G453" s="600"/>
      <c r="H453" s="32"/>
      <c r="I453" s="58"/>
      <c r="J453" s="58"/>
      <c r="K453" s="32"/>
      <c r="L453" s="59"/>
    </row>
    <row r="454" spans="1:12" s="1" customFormat="1" ht="15.75" customHeight="1">
      <c r="A454" s="65"/>
      <c r="B454" s="94" t="s">
        <v>933</v>
      </c>
      <c r="C454" s="359"/>
      <c r="D454" s="68"/>
      <c r="E454" s="443"/>
      <c r="F454" s="499"/>
      <c r="G454" s="602"/>
      <c r="H454" s="68"/>
      <c r="I454" s="305"/>
      <c r="J454" s="305"/>
      <c r="K454" s="106"/>
      <c r="L454" s="65"/>
    </row>
    <row r="455" spans="1:12" s="1" customFormat="1" ht="15.75" customHeight="1">
      <c r="A455" s="99" t="s">
        <v>1</v>
      </c>
      <c r="B455" s="97" t="s">
        <v>954</v>
      </c>
      <c r="C455" s="351"/>
      <c r="D455" s="70"/>
      <c r="E455" s="416"/>
      <c r="F455" s="119"/>
      <c r="G455" s="242"/>
      <c r="H455" s="70"/>
      <c r="I455" s="306"/>
      <c r="J455" s="306"/>
      <c r="K455" s="73"/>
      <c r="L455" s="77"/>
    </row>
    <row r="456" spans="1:12" s="1" customFormat="1" ht="15.75" customHeight="1">
      <c r="A456" s="24">
        <v>1</v>
      </c>
      <c r="B456" s="51" t="s">
        <v>979</v>
      </c>
      <c r="C456" s="351" t="s">
        <v>980</v>
      </c>
      <c r="D456" s="70" t="s">
        <v>376</v>
      </c>
      <c r="E456" s="417">
        <v>74.96</v>
      </c>
      <c r="F456" s="158">
        <v>1.131</v>
      </c>
      <c r="G456" s="242" t="s">
        <v>888</v>
      </c>
      <c r="H456" s="70" t="s">
        <v>981</v>
      </c>
      <c r="I456" s="306">
        <v>498423</v>
      </c>
      <c r="J456" s="306">
        <v>1238824</v>
      </c>
      <c r="K456" s="25"/>
      <c r="L456" s="77"/>
    </row>
    <row r="457" spans="1:12" s="1" customFormat="1" ht="15.75" customHeight="1">
      <c r="A457" s="39"/>
      <c r="B457" s="76" t="s">
        <v>805</v>
      </c>
      <c r="C457" s="351"/>
      <c r="D457" s="70"/>
      <c r="E457" s="416"/>
      <c r="F457" s="119"/>
      <c r="G457" s="242"/>
      <c r="H457" s="70"/>
      <c r="I457" s="306"/>
      <c r="J457" s="306"/>
      <c r="K457" s="90"/>
      <c r="L457" s="77"/>
    </row>
    <row r="458" spans="1:12" s="1" customFormat="1" ht="15.75" customHeight="1">
      <c r="A458" s="78">
        <v>1</v>
      </c>
      <c r="B458" s="44" t="s">
        <v>983</v>
      </c>
      <c r="C458" s="351" t="s">
        <v>984</v>
      </c>
      <c r="D458" s="70" t="s">
        <v>376</v>
      </c>
      <c r="E458" s="417">
        <v>31.01</v>
      </c>
      <c r="F458" s="158">
        <v>0.927</v>
      </c>
      <c r="G458" s="242" t="s">
        <v>707</v>
      </c>
      <c r="H458" s="70" t="s">
        <v>985</v>
      </c>
      <c r="I458" s="306">
        <v>501373</v>
      </c>
      <c r="J458" s="306">
        <v>1241045</v>
      </c>
      <c r="K458" s="73"/>
      <c r="L458" s="77"/>
    </row>
    <row r="459" spans="1:12" s="1" customFormat="1" ht="15.75" customHeight="1">
      <c r="A459" s="24">
        <v>2</v>
      </c>
      <c r="B459" s="44" t="s">
        <v>986</v>
      </c>
      <c r="C459" s="351" t="s">
        <v>987</v>
      </c>
      <c r="D459" s="70" t="s">
        <v>376</v>
      </c>
      <c r="E459" s="417">
        <v>24.9207</v>
      </c>
      <c r="F459" s="158">
        <v>0.47</v>
      </c>
      <c r="G459" s="242" t="s">
        <v>710</v>
      </c>
      <c r="H459" s="70" t="s">
        <v>988</v>
      </c>
      <c r="I459" s="306">
        <v>501781</v>
      </c>
      <c r="J459" s="306">
        <v>1240204</v>
      </c>
      <c r="K459" s="73"/>
      <c r="L459" s="77"/>
    </row>
    <row r="460" spans="1:12" s="1" customFormat="1" ht="15.75" customHeight="1">
      <c r="A460" s="39"/>
      <c r="B460" s="76" t="s">
        <v>914</v>
      </c>
      <c r="C460" s="351"/>
      <c r="D460" s="70"/>
      <c r="E460" s="416"/>
      <c r="F460" s="119"/>
      <c r="G460" s="242"/>
      <c r="H460" s="70"/>
      <c r="I460" s="306"/>
      <c r="J460" s="306"/>
      <c r="K460" s="73"/>
      <c r="L460" s="77"/>
    </row>
    <row r="461" spans="1:12" s="1" customFormat="1" ht="15.75" customHeight="1">
      <c r="A461" s="78">
        <v>1</v>
      </c>
      <c r="B461" s="44" t="s">
        <v>990</v>
      </c>
      <c r="C461" s="351" t="s">
        <v>991</v>
      </c>
      <c r="D461" s="70" t="s">
        <v>376</v>
      </c>
      <c r="E461" s="417">
        <v>14.51</v>
      </c>
      <c r="F461" s="158">
        <v>0.94</v>
      </c>
      <c r="G461" s="242" t="s">
        <v>992</v>
      </c>
      <c r="H461" s="70" t="s">
        <v>993</v>
      </c>
      <c r="I461" s="306">
        <v>501563</v>
      </c>
      <c r="J461" s="306">
        <v>1244165</v>
      </c>
      <c r="K461" s="73"/>
      <c r="L461" s="76"/>
    </row>
    <row r="462" spans="1:12" s="1" customFormat="1" ht="15.75" customHeight="1">
      <c r="A462" s="24">
        <v>2</v>
      </c>
      <c r="B462" s="44" t="s">
        <v>994</v>
      </c>
      <c r="C462" s="351" t="s">
        <v>995</v>
      </c>
      <c r="D462" s="70" t="s">
        <v>376</v>
      </c>
      <c r="E462" s="417">
        <v>56.65</v>
      </c>
      <c r="F462" s="158">
        <v>1.53</v>
      </c>
      <c r="G462" s="242" t="s">
        <v>626</v>
      </c>
      <c r="H462" s="70" t="s">
        <v>996</v>
      </c>
      <c r="I462" s="306">
        <v>502341</v>
      </c>
      <c r="J462" s="306">
        <v>1242898</v>
      </c>
      <c r="K462" s="73"/>
      <c r="L462" s="114"/>
    </row>
    <row r="463" spans="1:12" s="1" customFormat="1" ht="15.75" customHeight="1">
      <c r="A463" s="24">
        <v>3</v>
      </c>
      <c r="B463" s="44" t="s">
        <v>997</v>
      </c>
      <c r="C463" s="351" t="s">
        <v>998</v>
      </c>
      <c r="D463" s="70" t="s">
        <v>376</v>
      </c>
      <c r="E463" s="417">
        <v>4.47</v>
      </c>
      <c r="F463" s="158">
        <v>0.245</v>
      </c>
      <c r="G463" s="242" t="s">
        <v>897</v>
      </c>
      <c r="H463" s="70" t="s">
        <v>999</v>
      </c>
      <c r="I463" s="306">
        <v>502908</v>
      </c>
      <c r="J463" s="306">
        <v>1242769</v>
      </c>
      <c r="K463" s="73"/>
      <c r="L463" s="115"/>
    </row>
    <row r="464" spans="1:12" s="1" customFormat="1" ht="15.75" customHeight="1">
      <c r="A464" s="24">
        <v>4</v>
      </c>
      <c r="B464" s="44" t="s">
        <v>1000</v>
      </c>
      <c r="C464" s="351" t="s">
        <v>1001</v>
      </c>
      <c r="D464" s="70" t="s">
        <v>376</v>
      </c>
      <c r="E464" s="417">
        <v>21.64</v>
      </c>
      <c r="F464" s="158">
        <v>1.248</v>
      </c>
      <c r="G464" s="242" t="s">
        <v>1002</v>
      </c>
      <c r="H464" s="70" t="s">
        <v>1003</v>
      </c>
      <c r="I464" s="306">
        <v>503098</v>
      </c>
      <c r="J464" s="306">
        <v>1242657</v>
      </c>
      <c r="K464" s="73"/>
      <c r="L464" s="89"/>
    </row>
    <row r="465" spans="1:12" s="1" customFormat="1" ht="15.75" customHeight="1">
      <c r="A465" s="39"/>
      <c r="B465" s="91" t="s">
        <v>812</v>
      </c>
      <c r="C465" s="351"/>
      <c r="D465" s="70"/>
      <c r="E465" s="416"/>
      <c r="F465" s="119"/>
      <c r="G465" s="242"/>
      <c r="H465" s="70"/>
      <c r="I465" s="306"/>
      <c r="J465" s="306"/>
      <c r="K465" s="116"/>
      <c r="L465" s="70"/>
    </row>
    <row r="466" spans="1:12" s="1" customFormat="1" ht="15.75" customHeight="1">
      <c r="A466" s="24">
        <v>1</v>
      </c>
      <c r="B466" s="79" t="s">
        <v>1004</v>
      </c>
      <c r="C466" s="349" t="s">
        <v>1005</v>
      </c>
      <c r="D466" s="348" t="s">
        <v>376</v>
      </c>
      <c r="E466" s="419">
        <v>133</v>
      </c>
      <c r="F466" s="162">
        <v>2.022</v>
      </c>
      <c r="G466" s="603" t="s">
        <v>622</v>
      </c>
      <c r="H466" s="348" t="s">
        <v>1006</v>
      </c>
      <c r="I466" s="307">
        <v>497638</v>
      </c>
      <c r="J466" s="307">
        <v>1249165</v>
      </c>
      <c r="K466" s="90"/>
      <c r="L466" s="70"/>
    </row>
    <row r="467" spans="1:12" s="1" customFormat="1" ht="15.75" customHeight="1">
      <c r="A467" s="82">
        <v>2</v>
      </c>
      <c r="B467" s="110" t="s">
        <v>1007</v>
      </c>
      <c r="C467" s="363" t="s">
        <v>1005</v>
      </c>
      <c r="D467" s="111" t="s">
        <v>376</v>
      </c>
      <c r="E467" s="442">
        <v>75.2308</v>
      </c>
      <c r="F467" s="498">
        <v>1.55</v>
      </c>
      <c r="G467" s="609" t="s">
        <v>626</v>
      </c>
      <c r="H467" s="111" t="s">
        <v>1008</v>
      </c>
      <c r="I467" s="313">
        <v>499794</v>
      </c>
      <c r="J467" s="313">
        <v>1248766</v>
      </c>
      <c r="K467" s="103"/>
      <c r="L467" s="84"/>
    </row>
    <row r="468" spans="1:12" s="3" customFormat="1" ht="15.75" customHeight="1">
      <c r="A468" s="752" t="s">
        <v>1009</v>
      </c>
      <c r="B468" s="754"/>
      <c r="C468" s="358"/>
      <c r="D468" s="32"/>
      <c r="E468" s="433"/>
      <c r="F468" s="489"/>
      <c r="G468" s="600"/>
      <c r="H468" s="32"/>
      <c r="I468" s="58"/>
      <c r="J468" s="58"/>
      <c r="K468" s="32"/>
      <c r="L468" s="59"/>
    </row>
    <row r="469" spans="1:12" s="1" customFormat="1" ht="15.75" customHeight="1">
      <c r="A469" s="117" t="s">
        <v>1</v>
      </c>
      <c r="B469" s="87" t="s">
        <v>989</v>
      </c>
      <c r="C469" s="68"/>
      <c r="D469" s="68"/>
      <c r="E469" s="444"/>
      <c r="F469" s="500"/>
      <c r="G469" s="602"/>
      <c r="H469" s="68"/>
      <c r="I469" s="305"/>
      <c r="J469" s="305"/>
      <c r="K469" s="68"/>
      <c r="L469" s="68"/>
    </row>
    <row r="470" spans="1:12" s="1" customFormat="1" ht="15.75" customHeight="1">
      <c r="A470" s="118">
        <v>1</v>
      </c>
      <c r="B470" s="44" t="s">
        <v>1010</v>
      </c>
      <c r="C470" s="351" t="s">
        <v>1011</v>
      </c>
      <c r="D470" s="70" t="s">
        <v>376</v>
      </c>
      <c r="E470" s="417">
        <v>25.1</v>
      </c>
      <c r="F470" s="158">
        <v>0.86</v>
      </c>
      <c r="G470" s="242" t="s">
        <v>1012</v>
      </c>
      <c r="H470" s="70" t="s">
        <v>1013</v>
      </c>
      <c r="I470" s="306">
        <v>501563</v>
      </c>
      <c r="J470" s="306">
        <v>1244165</v>
      </c>
      <c r="K470" s="25"/>
      <c r="L470" s="77"/>
    </row>
    <row r="471" spans="1:12" s="1" customFormat="1" ht="15.75" customHeight="1">
      <c r="A471" s="24">
        <v>2</v>
      </c>
      <c r="B471" s="44" t="s">
        <v>1014</v>
      </c>
      <c r="C471" s="351" t="s">
        <v>1015</v>
      </c>
      <c r="D471" s="70" t="s">
        <v>376</v>
      </c>
      <c r="E471" s="417">
        <v>14</v>
      </c>
      <c r="F471" s="158">
        <v>0.34</v>
      </c>
      <c r="G471" s="242" t="s">
        <v>666</v>
      </c>
      <c r="H471" s="70" t="s">
        <v>1016</v>
      </c>
      <c r="I471" s="306">
        <v>503060</v>
      </c>
      <c r="J471" s="306">
        <v>1242729</v>
      </c>
      <c r="K471" s="25"/>
      <c r="L471" s="89"/>
    </row>
    <row r="472" spans="1:12" s="1" customFormat="1" ht="15.75" customHeight="1">
      <c r="A472" s="24">
        <v>3</v>
      </c>
      <c r="B472" s="44" t="s">
        <v>905</v>
      </c>
      <c r="C472" s="351" t="s">
        <v>1017</v>
      </c>
      <c r="D472" s="70" t="s">
        <v>376</v>
      </c>
      <c r="E472" s="417">
        <v>42.42</v>
      </c>
      <c r="F472" s="158">
        <v>0.14</v>
      </c>
      <c r="G472" s="242" t="s">
        <v>672</v>
      </c>
      <c r="H472" s="70" t="s">
        <v>1018</v>
      </c>
      <c r="I472" s="306">
        <v>503556</v>
      </c>
      <c r="J472" s="306">
        <v>1242119</v>
      </c>
      <c r="K472" s="73"/>
      <c r="L472" s="73"/>
    </row>
    <row r="473" spans="1:12" s="1" customFormat="1" ht="15.75" customHeight="1">
      <c r="A473" s="39" t="s">
        <v>2</v>
      </c>
      <c r="B473" s="76" t="s">
        <v>1019</v>
      </c>
      <c r="C473" s="351"/>
      <c r="D473" s="70"/>
      <c r="E473" s="416"/>
      <c r="F473" s="119"/>
      <c r="G473" s="242"/>
      <c r="H473" s="70"/>
      <c r="I473" s="306"/>
      <c r="J473" s="306"/>
      <c r="K473" s="73"/>
      <c r="L473" s="77"/>
    </row>
    <row r="474" spans="1:12" s="1" customFormat="1" ht="15.75" customHeight="1">
      <c r="A474" s="24">
        <v>1</v>
      </c>
      <c r="B474" s="44" t="s">
        <v>1020</v>
      </c>
      <c r="C474" s="351" t="s">
        <v>1021</v>
      </c>
      <c r="D474" s="70" t="s">
        <v>376</v>
      </c>
      <c r="E474" s="417">
        <v>59.58</v>
      </c>
      <c r="F474" s="158">
        <v>1.449</v>
      </c>
      <c r="G474" s="242" t="s">
        <v>622</v>
      </c>
      <c r="H474" s="70" t="s">
        <v>1022</v>
      </c>
      <c r="I474" s="306">
        <v>504101</v>
      </c>
      <c r="J474" s="306">
        <v>1242933</v>
      </c>
      <c r="K474" s="73"/>
      <c r="L474" s="77"/>
    </row>
    <row r="475" spans="1:12" s="1" customFormat="1" ht="15.75" customHeight="1">
      <c r="A475" s="24">
        <v>2</v>
      </c>
      <c r="B475" s="44" t="s">
        <v>1023</v>
      </c>
      <c r="C475" s="351" t="s">
        <v>1024</v>
      </c>
      <c r="D475" s="70" t="s">
        <v>376</v>
      </c>
      <c r="E475" s="417">
        <v>27.41</v>
      </c>
      <c r="F475" s="158">
        <v>0.321</v>
      </c>
      <c r="G475" s="242" t="s">
        <v>894</v>
      </c>
      <c r="H475" s="70" t="s">
        <v>1025</v>
      </c>
      <c r="I475" s="306">
        <v>503514</v>
      </c>
      <c r="J475" s="306">
        <v>1243372</v>
      </c>
      <c r="K475" s="25"/>
      <c r="L475" s="77"/>
    </row>
    <row r="476" spans="1:12" s="1" customFormat="1" ht="15.75" customHeight="1">
      <c r="A476" s="24">
        <v>3</v>
      </c>
      <c r="B476" s="44" t="s">
        <v>1026</v>
      </c>
      <c r="C476" s="351" t="s">
        <v>1024</v>
      </c>
      <c r="D476" s="70" t="s">
        <v>376</v>
      </c>
      <c r="E476" s="417">
        <v>61.11</v>
      </c>
      <c r="F476" s="158">
        <v>1.241</v>
      </c>
      <c r="G476" s="242" t="s">
        <v>653</v>
      </c>
      <c r="H476" s="70" t="s">
        <v>1027</v>
      </c>
      <c r="I476" s="306">
        <v>503483</v>
      </c>
      <c r="J476" s="306">
        <v>1243393</v>
      </c>
      <c r="K476" s="25"/>
      <c r="L476" s="77"/>
    </row>
    <row r="477" spans="1:12" s="1" customFormat="1" ht="15.75" customHeight="1">
      <c r="A477" s="24">
        <v>4</v>
      </c>
      <c r="B477" s="44" t="s">
        <v>1014</v>
      </c>
      <c r="C477" s="351" t="s">
        <v>1028</v>
      </c>
      <c r="D477" s="70" t="s">
        <v>376</v>
      </c>
      <c r="E477" s="417">
        <v>32.56</v>
      </c>
      <c r="F477" s="158">
        <v>0.867</v>
      </c>
      <c r="G477" s="242" t="s">
        <v>666</v>
      </c>
      <c r="H477" s="70" t="s">
        <v>1029</v>
      </c>
      <c r="I477" s="306">
        <v>505137</v>
      </c>
      <c r="J477" s="306">
        <v>1241473</v>
      </c>
      <c r="K477" s="25"/>
      <c r="L477" s="70"/>
    </row>
    <row r="478" spans="1:12" s="1" customFormat="1" ht="15.75" customHeight="1">
      <c r="A478" s="24">
        <v>5</v>
      </c>
      <c r="B478" s="44" t="s">
        <v>11</v>
      </c>
      <c r="C478" s="351" t="s">
        <v>1030</v>
      </c>
      <c r="D478" s="70" t="s">
        <v>376</v>
      </c>
      <c r="E478" s="417">
        <v>25.82</v>
      </c>
      <c r="F478" s="158">
        <v>0.53</v>
      </c>
      <c r="G478" s="242" t="s">
        <v>669</v>
      </c>
      <c r="H478" s="70" t="s">
        <v>1031</v>
      </c>
      <c r="I478" s="306">
        <v>505645</v>
      </c>
      <c r="J478" s="306">
        <v>1240756</v>
      </c>
      <c r="K478" s="25"/>
      <c r="L478" s="70"/>
    </row>
    <row r="479" spans="1:12" s="1" customFormat="1" ht="15.75" customHeight="1">
      <c r="A479" s="24">
        <v>6</v>
      </c>
      <c r="B479" s="44" t="s">
        <v>905</v>
      </c>
      <c r="C479" s="351" t="s">
        <v>1030</v>
      </c>
      <c r="D479" s="70" t="s">
        <v>376</v>
      </c>
      <c r="E479" s="417">
        <v>28.72</v>
      </c>
      <c r="F479" s="158">
        <v>0.11</v>
      </c>
      <c r="G479" s="242" t="s">
        <v>672</v>
      </c>
      <c r="H479" s="70" t="s">
        <v>1031</v>
      </c>
      <c r="I479" s="306">
        <v>505646</v>
      </c>
      <c r="J479" s="306">
        <v>1240762</v>
      </c>
      <c r="K479" s="25"/>
      <c r="L479" s="70"/>
    </row>
    <row r="480" spans="1:12" s="1" customFormat="1" ht="15.75" customHeight="1">
      <c r="A480" s="24">
        <v>7</v>
      </c>
      <c r="B480" s="44" t="s">
        <v>1032</v>
      </c>
      <c r="C480" s="351" t="s">
        <v>1033</v>
      </c>
      <c r="D480" s="70" t="s">
        <v>376</v>
      </c>
      <c r="E480" s="417">
        <v>8.4199</v>
      </c>
      <c r="F480" s="158">
        <v>0.81</v>
      </c>
      <c r="G480" s="242" t="s">
        <v>675</v>
      </c>
      <c r="H480" s="70" t="s">
        <v>1034</v>
      </c>
      <c r="I480" s="306">
        <v>506292</v>
      </c>
      <c r="J480" s="306">
        <v>1239911</v>
      </c>
      <c r="K480" s="25"/>
      <c r="L480" s="70"/>
    </row>
    <row r="481" spans="1:12" s="1" customFormat="1" ht="15.75" customHeight="1">
      <c r="A481" s="24">
        <v>8</v>
      </c>
      <c r="B481" s="44" t="s">
        <v>1035</v>
      </c>
      <c r="C481" s="351" t="s">
        <v>1033</v>
      </c>
      <c r="D481" s="70" t="s">
        <v>376</v>
      </c>
      <c r="E481" s="417">
        <v>53.7224</v>
      </c>
      <c r="F481" s="158">
        <v>0.28</v>
      </c>
      <c r="G481" s="242" t="s">
        <v>678</v>
      </c>
      <c r="H481" s="70" t="s">
        <v>1034</v>
      </c>
      <c r="I481" s="306">
        <v>506297</v>
      </c>
      <c r="J481" s="306">
        <v>1239914</v>
      </c>
      <c r="K481" s="25"/>
      <c r="L481" s="70"/>
    </row>
    <row r="482" spans="1:12" s="1" customFormat="1" ht="15.75" customHeight="1">
      <c r="A482" s="24">
        <v>9</v>
      </c>
      <c r="B482" s="44" t="s">
        <v>1036</v>
      </c>
      <c r="C482" s="351" t="s">
        <v>1033</v>
      </c>
      <c r="D482" s="70" t="s">
        <v>376</v>
      </c>
      <c r="E482" s="417">
        <v>14.6</v>
      </c>
      <c r="F482" s="158">
        <v>0.12</v>
      </c>
      <c r="G482" s="242" t="s">
        <v>681</v>
      </c>
      <c r="H482" s="70" t="s">
        <v>1037</v>
      </c>
      <c r="I482" s="306">
        <v>506813</v>
      </c>
      <c r="J482" s="306">
        <v>1239266</v>
      </c>
      <c r="K482" s="25"/>
      <c r="L482" s="70"/>
    </row>
    <row r="483" spans="1:12" s="1" customFormat="1" ht="15.75" customHeight="1">
      <c r="A483" s="39" t="s">
        <v>3</v>
      </c>
      <c r="B483" s="91" t="s">
        <v>812</v>
      </c>
      <c r="C483" s="351"/>
      <c r="D483" s="70"/>
      <c r="E483" s="416"/>
      <c r="F483" s="119"/>
      <c r="G483" s="242"/>
      <c r="H483" s="70"/>
      <c r="I483" s="306"/>
      <c r="J483" s="306"/>
      <c r="K483" s="73"/>
      <c r="L483" s="70"/>
    </row>
    <row r="484" spans="1:12" s="1" customFormat="1" ht="15.75" customHeight="1">
      <c r="A484" s="24">
        <v>1</v>
      </c>
      <c r="B484" s="79" t="s">
        <v>1038</v>
      </c>
      <c r="C484" s="349" t="s">
        <v>1039</v>
      </c>
      <c r="D484" s="348" t="s">
        <v>376</v>
      </c>
      <c r="E484" s="419">
        <v>196</v>
      </c>
      <c r="F484" s="162">
        <v>3.33</v>
      </c>
      <c r="G484" s="603" t="s">
        <v>766</v>
      </c>
      <c r="H484" s="348" t="s">
        <v>1040</v>
      </c>
      <c r="I484" s="307">
        <v>502830</v>
      </c>
      <c r="J484" s="307">
        <v>1248579</v>
      </c>
      <c r="K484" s="73"/>
      <c r="L484" s="70"/>
    </row>
    <row r="485" spans="1:12" s="1" customFormat="1" ht="15.75" customHeight="1">
      <c r="A485" s="25">
        <v>2</v>
      </c>
      <c r="B485" s="79" t="s">
        <v>1041</v>
      </c>
      <c r="C485" s="349" t="s">
        <v>4039</v>
      </c>
      <c r="D485" s="348" t="s">
        <v>376</v>
      </c>
      <c r="E485" s="419">
        <v>202.99</v>
      </c>
      <c r="F485" s="162">
        <v>7.21</v>
      </c>
      <c r="G485" s="603" t="s">
        <v>769</v>
      </c>
      <c r="H485" s="348" t="s">
        <v>1042</v>
      </c>
      <c r="I485" s="307">
        <v>503449</v>
      </c>
      <c r="J485" s="307">
        <v>1247977</v>
      </c>
      <c r="K485" s="73"/>
      <c r="L485" s="70"/>
    </row>
    <row r="486" spans="1:12" s="1" customFormat="1" ht="15.75" customHeight="1">
      <c r="A486" s="25">
        <v>3</v>
      </c>
      <c r="B486" s="42" t="s">
        <v>1043</v>
      </c>
      <c r="C486" s="351" t="s">
        <v>3848</v>
      </c>
      <c r="D486" s="348" t="s">
        <v>376</v>
      </c>
      <c r="E486" s="418">
        <v>30</v>
      </c>
      <c r="F486" s="160">
        <v>2.1</v>
      </c>
      <c r="G486" s="222" t="s">
        <v>879</v>
      </c>
      <c r="H486" s="70" t="s">
        <v>1044</v>
      </c>
      <c r="I486" s="312">
        <v>503597</v>
      </c>
      <c r="J486" s="312">
        <v>1247515</v>
      </c>
      <c r="K486" s="25"/>
      <c r="L486" s="70"/>
    </row>
    <row r="487" spans="1:12" s="1" customFormat="1" ht="15.75" customHeight="1">
      <c r="A487" s="25">
        <v>4</v>
      </c>
      <c r="B487" s="44" t="s">
        <v>1045</v>
      </c>
      <c r="C487" s="351" t="s">
        <v>3848</v>
      </c>
      <c r="D487" s="70" t="s">
        <v>376</v>
      </c>
      <c r="E487" s="418">
        <v>30</v>
      </c>
      <c r="F487" s="160">
        <v>0.03</v>
      </c>
      <c r="G487" s="242" t="s">
        <v>861</v>
      </c>
      <c r="H487" s="70" t="s">
        <v>1046</v>
      </c>
      <c r="I487" s="306">
        <v>503606</v>
      </c>
      <c r="J487" s="306">
        <v>1247185</v>
      </c>
      <c r="K487" s="25"/>
      <c r="L487" s="70"/>
    </row>
    <row r="488" spans="1:12" s="1" customFormat="1" ht="15.75" customHeight="1">
      <c r="A488" s="24">
        <v>5</v>
      </c>
      <c r="B488" s="44" t="s">
        <v>1047</v>
      </c>
      <c r="C488" s="351" t="s">
        <v>3848</v>
      </c>
      <c r="D488" s="70" t="s">
        <v>376</v>
      </c>
      <c r="E488" s="418">
        <v>79.6</v>
      </c>
      <c r="F488" s="160">
        <v>2.228</v>
      </c>
      <c r="G488" s="603" t="s">
        <v>3624</v>
      </c>
      <c r="H488" s="70" t="s">
        <v>1048</v>
      </c>
      <c r="I488" s="306">
        <v>504885</v>
      </c>
      <c r="J488" s="306">
        <v>1246456</v>
      </c>
      <c r="K488" s="25"/>
      <c r="L488" s="70"/>
    </row>
    <row r="489" spans="1:12" s="1" customFormat="1" ht="15.75" customHeight="1">
      <c r="A489" s="24">
        <v>6</v>
      </c>
      <c r="B489" s="79" t="s">
        <v>1049</v>
      </c>
      <c r="C489" s="349" t="s">
        <v>1050</v>
      </c>
      <c r="D489" s="348" t="s">
        <v>376</v>
      </c>
      <c r="E489" s="419">
        <v>188</v>
      </c>
      <c r="F489" s="162">
        <v>1.11</v>
      </c>
      <c r="G489" s="603" t="s">
        <v>3625</v>
      </c>
      <c r="H489" s="348" t="s">
        <v>1051</v>
      </c>
      <c r="I489" s="307">
        <v>506593</v>
      </c>
      <c r="J489" s="307">
        <v>1246820</v>
      </c>
      <c r="K489" s="25"/>
      <c r="L489" s="70"/>
    </row>
    <row r="490" spans="1:12" s="3" customFormat="1" ht="15.75" customHeight="1">
      <c r="A490" s="752" t="s">
        <v>1052</v>
      </c>
      <c r="B490" s="754"/>
      <c r="C490" s="358"/>
      <c r="D490" s="32"/>
      <c r="E490" s="433"/>
      <c r="F490" s="489"/>
      <c r="G490" s="600"/>
      <c r="H490" s="32"/>
      <c r="I490" s="58"/>
      <c r="J490" s="58"/>
      <c r="K490" s="32"/>
      <c r="L490" s="59"/>
    </row>
    <row r="491" spans="1:12" s="1" customFormat="1" ht="15.75" customHeight="1">
      <c r="A491" s="117" t="s">
        <v>1</v>
      </c>
      <c r="B491" s="87" t="s">
        <v>982</v>
      </c>
      <c r="C491" s="359"/>
      <c r="D491" s="68"/>
      <c r="E491" s="443"/>
      <c r="F491" s="499"/>
      <c r="G491" s="602"/>
      <c r="H491" s="68"/>
      <c r="I491" s="305"/>
      <c r="J491" s="305"/>
      <c r="K491" s="106"/>
      <c r="L491" s="68"/>
    </row>
    <row r="492" spans="1:12" s="1" customFormat="1" ht="15.75" customHeight="1">
      <c r="A492" s="78">
        <v>1</v>
      </c>
      <c r="B492" s="44" t="s">
        <v>1053</v>
      </c>
      <c r="C492" s="351" t="s">
        <v>1054</v>
      </c>
      <c r="D492" s="70" t="s">
        <v>376</v>
      </c>
      <c r="E492" s="417">
        <v>19.9054</v>
      </c>
      <c r="F492" s="158">
        <v>0.83</v>
      </c>
      <c r="G492" s="242" t="s">
        <v>669</v>
      </c>
      <c r="H492" s="70" t="s">
        <v>988</v>
      </c>
      <c r="I492" s="306">
        <v>501770</v>
      </c>
      <c r="J492" s="306">
        <v>1240192</v>
      </c>
      <c r="K492" s="25"/>
      <c r="L492" s="89"/>
    </row>
    <row r="493" spans="1:12" s="1" customFormat="1" ht="15.75" customHeight="1">
      <c r="A493" s="78">
        <v>2</v>
      </c>
      <c r="B493" s="79" t="s">
        <v>1055</v>
      </c>
      <c r="C493" s="349" t="s">
        <v>3577</v>
      </c>
      <c r="D493" s="348" t="s">
        <v>376</v>
      </c>
      <c r="E493" s="419">
        <v>93.92</v>
      </c>
      <c r="F493" s="162">
        <v>3.024</v>
      </c>
      <c r="G493" s="603" t="s">
        <v>678</v>
      </c>
      <c r="H493" s="348" t="s">
        <v>1056</v>
      </c>
      <c r="I493" s="307">
        <v>501136</v>
      </c>
      <c r="J493" s="307">
        <v>1241476</v>
      </c>
      <c r="K493" s="73"/>
      <c r="L493" s="70"/>
    </row>
    <row r="494" spans="1:12" s="1" customFormat="1" ht="15.75" customHeight="1">
      <c r="A494" s="24">
        <v>3</v>
      </c>
      <c r="B494" s="79" t="s">
        <v>1057</v>
      </c>
      <c r="C494" s="349" t="s">
        <v>1058</v>
      </c>
      <c r="D494" s="348" t="s">
        <v>376</v>
      </c>
      <c r="E494" s="419">
        <v>195.49</v>
      </c>
      <c r="F494" s="162">
        <v>2.621</v>
      </c>
      <c r="G494" s="603" t="s">
        <v>713</v>
      </c>
      <c r="H494" s="348" t="s">
        <v>988</v>
      </c>
      <c r="I494" s="307">
        <v>501772</v>
      </c>
      <c r="J494" s="307">
        <v>1240139</v>
      </c>
      <c r="K494" s="73"/>
      <c r="L494" s="70"/>
    </row>
    <row r="495" spans="1:12" s="1" customFormat="1" ht="15.75" customHeight="1">
      <c r="A495" s="39" t="s">
        <v>2</v>
      </c>
      <c r="B495" s="76" t="s">
        <v>989</v>
      </c>
      <c r="C495" s="357"/>
      <c r="D495" s="89"/>
      <c r="E495" s="418"/>
      <c r="F495" s="160"/>
      <c r="G495" s="222"/>
      <c r="H495" s="89"/>
      <c r="I495" s="312"/>
      <c r="J495" s="312"/>
      <c r="K495" s="73"/>
      <c r="L495" s="70"/>
    </row>
    <row r="496" spans="1:12" s="1" customFormat="1" ht="15.75" customHeight="1">
      <c r="A496" s="78">
        <v>1</v>
      </c>
      <c r="B496" s="44" t="s">
        <v>10</v>
      </c>
      <c r="C496" s="351" t="s">
        <v>1059</v>
      </c>
      <c r="D496" s="70" t="s">
        <v>376</v>
      </c>
      <c r="E496" s="417">
        <v>69.98</v>
      </c>
      <c r="F496" s="158">
        <v>1.353</v>
      </c>
      <c r="G496" s="242" t="s">
        <v>663</v>
      </c>
      <c r="H496" s="70" t="s">
        <v>1018</v>
      </c>
      <c r="I496" s="306">
        <v>503549</v>
      </c>
      <c r="J496" s="306">
        <v>1242118</v>
      </c>
      <c r="K496" s="73"/>
      <c r="L496" s="70"/>
    </row>
    <row r="497" spans="1:12" s="1" customFormat="1" ht="15.75" customHeight="1">
      <c r="A497" s="24">
        <v>2</v>
      </c>
      <c r="B497" s="44" t="s">
        <v>11</v>
      </c>
      <c r="C497" s="351" t="s">
        <v>1060</v>
      </c>
      <c r="D497" s="70" t="s">
        <v>376</v>
      </c>
      <c r="E497" s="417">
        <v>47.05</v>
      </c>
      <c r="F497" s="158">
        <v>0.06</v>
      </c>
      <c r="G497" s="242" t="s">
        <v>669</v>
      </c>
      <c r="H497" s="70" t="s">
        <v>1061</v>
      </c>
      <c r="I497" s="306">
        <v>504632</v>
      </c>
      <c r="J497" s="306">
        <v>1240488</v>
      </c>
      <c r="K497" s="25"/>
      <c r="L497" s="70"/>
    </row>
    <row r="498" spans="1:12" s="1" customFormat="1" ht="15.75" customHeight="1">
      <c r="A498" s="24">
        <v>3</v>
      </c>
      <c r="B498" s="44" t="s">
        <v>1062</v>
      </c>
      <c r="C498" s="351" t="s">
        <v>1063</v>
      </c>
      <c r="D498" s="70" t="s">
        <v>376</v>
      </c>
      <c r="E498" s="417">
        <v>24.6</v>
      </c>
      <c r="F498" s="158">
        <v>0.84</v>
      </c>
      <c r="G498" s="242" t="s">
        <v>1064</v>
      </c>
      <c r="H498" s="70" t="s">
        <v>1065</v>
      </c>
      <c r="I498" s="306">
        <v>504432</v>
      </c>
      <c r="J498" s="306">
        <v>1240767</v>
      </c>
      <c r="K498" s="25"/>
      <c r="L498" s="70"/>
    </row>
    <row r="499" spans="1:12" s="1" customFormat="1" ht="15.75" customHeight="1">
      <c r="A499" s="24">
        <v>4</v>
      </c>
      <c r="B499" s="44" t="s">
        <v>1035</v>
      </c>
      <c r="C499" s="351" t="s">
        <v>1063</v>
      </c>
      <c r="D499" s="70" t="s">
        <v>376</v>
      </c>
      <c r="E499" s="417">
        <v>31.2</v>
      </c>
      <c r="F499" s="158">
        <v>0.84</v>
      </c>
      <c r="G499" s="242" t="s">
        <v>678</v>
      </c>
      <c r="H499" s="70" t="s">
        <v>1066</v>
      </c>
      <c r="I499" s="306">
        <v>503998</v>
      </c>
      <c r="J499" s="306">
        <v>1241340</v>
      </c>
      <c r="K499" s="25"/>
      <c r="L499" s="70"/>
    </row>
    <row r="500" spans="1:12" s="1" customFormat="1" ht="15.75" customHeight="1">
      <c r="A500" s="24">
        <v>5</v>
      </c>
      <c r="B500" s="44" t="s">
        <v>1067</v>
      </c>
      <c r="C500" s="351" t="s">
        <v>1068</v>
      </c>
      <c r="D500" s="70" t="s">
        <v>376</v>
      </c>
      <c r="E500" s="417">
        <v>51.89</v>
      </c>
      <c r="F500" s="158">
        <v>1.026</v>
      </c>
      <c r="G500" s="242" t="s">
        <v>681</v>
      </c>
      <c r="H500" s="70" t="s">
        <v>1069</v>
      </c>
      <c r="I500" s="306">
        <v>504594</v>
      </c>
      <c r="J500" s="306">
        <v>1240546</v>
      </c>
      <c r="K500" s="25"/>
      <c r="L500" s="70"/>
    </row>
    <row r="501" spans="1:12" s="1" customFormat="1" ht="15.75" customHeight="1">
      <c r="A501" s="24">
        <v>6</v>
      </c>
      <c r="B501" s="44" t="s">
        <v>1070</v>
      </c>
      <c r="C501" s="351" t="s">
        <v>1071</v>
      </c>
      <c r="D501" s="70" t="s">
        <v>376</v>
      </c>
      <c r="E501" s="417">
        <v>18.5</v>
      </c>
      <c r="F501" s="158">
        <v>0.83</v>
      </c>
      <c r="G501" s="242" t="s">
        <v>707</v>
      </c>
      <c r="H501" s="70" t="s">
        <v>1072</v>
      </c>
      <c r="I501" s="306">
        <v>505857</v>
      </c>
      <c r="J501" s="306">
        <v>1238208</v>
      </c>
      <c r="K501" s="25"/>
      <c r="L501" s="70"/>
    </row>
    <row r="502" spans="1:12" s="1" customFormat="1" ht="15.75" customHeight="1">
      <c r="A502" s="24">
        <v>7</v>
      </c>
      <c r="B502" s="44" t="s">
        <v>1073</v>
      </c>
      <c r="C502" s="351" t="s">
        <v>1071</v>
      </c>
      <c r="D502" s="70" t="s">
        <v>376</v>
      </c>
      <c r="E502" s="417">
        <v>16.4</v>
      </c>
      <c r="F502" s="158">
        <v>0.77</v>
      </c>
      <c r="G502" s="242" t="s">
        <v>1074</v>
      </c>
      <c r="H502" s="70" t="s">
        <v>1075</v>
      </c>
      <c r="I502" s="306">
        <v>505772</v>
      </c>
      <c r="J502" s="306">
        <v>1238594</v>
      </c>
      <c r="K502" s="25"/>
      <c r="L502" s="70"/>
    </row>
    <row r="503" spans="1:12" s="1" customFormat="1" ht="15.75" customHeight="1">
      <c r="A503" s="24">
        <v>8</v>
      </c>
      <c r="B503" s="44" t="s">
        <v>1076</v>
      </c>
      <c r="C503" s="351" t="s">
        <v>1071</v>
      </c>
      <c r="D503" s="70" t="s">
        <v>376</v>
      </c>
      <c r="E503" s="417">
        <v>25.9046</v>
      </c>
      <c r="F503" s="158">
        <v>0.578</v>
      </c>
      <c r="G503" s="603" t="s">
        <v>3626</v>
      </c>
      <c r="H503" s="70" t="s">
        <v>1077</v>
      </c>
      <c r="I503" s="306">
        <v>505875</v>
      </c>
      <c r="J503" s="306">
        <v>1238001</v>
      </c>
      <c r="K503" s="25"/>
      <c r="L503" s="70"/>
    </row>
    <row r="504" spans="1:12" s="1" customFormat="1" ht="15.75" customHeight="1">
      <c r="A504" s="39" t="s">
        <v>3</v>
      </c>
      <c r="B504" s="76" t="s">
        <v>1019</v>
      </c>
      <c r="C504" s="351"/>
      <c r="D504" s="70"/>
      <c r="E504" s="417"/>
      <c r="F504" s="158"/>
      <c r="G504" s="242"/>
      <c r="H504" s="70"/>
      <c r="I504" s="306"/>
      <c r="J504" s="306"/>
      <c r="K504" s="73"/>
      <c r="L504" s="70"/>
    </row>
    <row r="505" spans="1:12" s="1" customFormat="1" ht="15.75" customHeight="1">
      <c r="A505" s="24">
        <v>1</v>
      </c>
      <c r="B505" s="44" t="s">
        <v>1078</v>
      </c>
      <c r="C505" s="351" t="s">
        <v>1079</v>
      </c>
      <c r="D505" s="70" t="s">
        <v>376</v>
      </c>
      <c r="E505" s="417">
        <v>56.18</v>
      </c>
      <c r="F505" s="158">
        <v>1.9</v>
      </c>
      <c r="G505" s="242" t="s">
        <v>992</v>
      </c>
      <c r="H505" s="70" t="s">
        <v>1080</v>
      </c>
      <c r="I505" s="306">
        <v>504156</v>
      </c>
      <c r="J505" s="306">
        <v>1242861</v>
      </c>
      <c r="K505" s="25"/>
      <c r="L505" s="70"/>
    </row>
    <row r="506" spans="1:12" s="1" customFormat="1" ht="15.75" customHeight="1">
      <c r="A506" s="24">
        <v>2</v>
      </c>
      <c r="B506" s="44" t="s">
        <v>1081</v>
      </c>
      <c r="C506" s="351" t="s">
        <v>1082</v>
      </c>
      <c r="D506" s="70" t="s">
        <v>376</v>
      </c>
      <c r="E506" s="417">
        <v>38.9</v>
      </c>
      <c r="F506" s="158">
        <v>1.165</v>
      </c>
      <c r="G506" s="242" t="s">
        <v>626</v>
      </c>
      <c r="H506" s="70" t="s">
        <v>1083</v>
      </c>
      <c r="I506" s="306">
        <v>504558</v>
      </c>
      <c r="J506" s="306">
        <v>1242284</v>
      </c>
      <c r="K506" s="25"/>
      <c r="L506" s="70"/>
    </row>
    <row r="507" spans="1:12" s="1" customFormat="1" ht="15.75" customHeight="1">
      <c r="A507" s="24">
        <v>3</v>
      </c>
      <c r="B507" s="44" t="s">
        <v>924</v>
      </c>
      <c r="C507" s="351" t="s">
        <v>1028</v>
      </c>
      <c r="D507" s="70" t="s">
        <v>376</v>
      </c>
      <c r="E507" s="417">
        <v>41.4</v>
      </c>
      <c r="F507" s="158">
        <v>0.665</v>
      </c>
      <c r="G507" s="242" t="s">
        <v>659</v>
      </c>
      <c r="H507" s="70" t="s">
        <v>1083</v>
      </c>
      <c r="I507" s="306">
        <v>504562</v>
      </c>
      <c r="J507" s="306">
        <v>1242288</v>
      </c>
      <c r="K507" s="25"/>
      <c r="L507" s="70"/>
    </row>
    <row r="508" spans="1:12" s="1" customFormat="1" ht="15.75" customHeight="1">
      <c r="A508" s="24">
        <v>4</v>
      </c>
      <c r="B508" s="44" t="s">
        <v>1084</v>
      </c>
      <c r="C508" s="351" t="s">
        <v>1071</v>
      </c>
      <c r="D508" s="70" t="s">
        <v>376</v>
      </c>
      <c r="E508" s="417">
        <v>32.4</v>
      </c>
      <c r="F508" s="158">
        <v>0.73</v>
      </c>
      <c r="G508" s="242" t="s">
        <v>809</v>
      </c>
      <c r="H508" s="70" t="s">
        <v>1085</v>
      </c>
      <c r="I508" s="306">
        <v>504743</v>
      </c>
      <c r="J508" s="306">
        <v>1242032</v>
      </c>
      <c r="K508" s="25"/>
      <c r="L508" s="70"/>
    </row>
    <row r="509" spans="1:12" s="1" customFormat="1" ht="15.75" customHeight="1">
      <c r="A509" s="24">
        <v>5</v>
      </c>
      <c r="B509" s="44" t="s">
        <v>10</v>
      </c>
      <c r="C509" s="351" t="s">
        <v>1071</v>
      </c>
      <c r="D509" s="70" t="s">
        <v>376</v>
      </c>
      <c r="E509" s="417">
        <v>22.5</v>
      </c>
      <c r="F509" s="158">
        <v>0.43</v>
      </c>
      <c r="G509" s="242" t="s">
        <v>663</v>
      </c>
      <c r="H509" s="70" t="s">
        <v>1029</v>
      </c>
      <c r="I509" s="306">
        <v>505136</v>
      </c>
      <c r="J509" s="306">
        <v>1241471</v>
      </c>
      <c r="K509" s="25"/>
      <c r="L509" s="70"/>
    </row>
    <row r="510" spans="1:12" s="1" customFormat="1" ht="15.75" customHeight="1">
      <c r="A510" s="82">
        <v>6</v>
      </c>
      <c r="B510" s="83" t="s">
        <v>1086</v>
      </c>
      <c r="C510" s="360" t="s">
        <v>1071</v>
      </c>
      <c r="D510" s="84" t="s">
        <v>376</v>
      </c>
      <c r="E510" s="420">
        <v>15.2625</v>
      </c>
      <c r="F510" s="167">
        <v>0.962</v>
      </c>
      <c r="G510" s="604" t="s">
        <v>763</v>
      </c>
      <c r="H510" s="84" t="s">
        <v>1037</v>
      </c>
      <c r="I510" s="308">
        <v>506819</v>
      </c>
      <c r="J510" s="308">
        <v>1239250</v>
      </c>
      <c r="K510" s="25"/>
      <c r="L510" s="84"/>
    </row>
    <row r="511" spans="1:12" s="3" customFormat="1" ht="15.75" customHeight="1">
      <c r="A511" s="752" t="s">
        <v>1087</v>
      </c>
      <c r="B511" s="754"/>
      <c r="C511" s="358"/>
      <c r="D511" s="32"/>
      <c r="E511" s="433"/>
      <c r="F511" s="489"/>
      <c r="G511" s="600"/>
      <c r="H511" s="32"/>
      <c r="I511" s="58"/>
      <c r="J511" s="58"/>
      <c r="K511" s="32"/>
      <c r="L511" s="59"/>
    </row>
    <row r="512" spans="1:12" s="1" customFormat="1" ht="15.75" customHeight="1">
      <c r="A512" s="86" t="s">
        <v>1</v>
      </c>
      <c r="B512" s="87" t="s">
        <v>1088</v>
      </c>
      <c r="C512" s="359"/>
      <c r="D512" s="121"/>
      <c r="E512" s="444"/>
      <c r="F512" s="500"/>
      <c r="G512" s="610"/>
      <c r="H512" s="121"/>
      <c r="I512" s="314"/>
      <c r="J512" s="314"/>
      <c r="K512" s="69"/>
      <c r="L512" s="122"/>
    </row>
    <row r="513" spans="1:12" s="1" customFormat="1" ht="15.75" customHeight="1">
      <c r="A513" s="24">
        <v>1</v>
      </c>
      <c r="B513" s="44" t="s">
        <v>1089</v>
      </c>
      <c r="C513" s="351" t="s">
        <v>1090</v>
      </c>
      <c r="D513" s="70" t="s">
        <v>376</v>
      </c>
      <c r="E513" s="419">
        <v>18.181</v>
      </c>
      <c r="F513" s="162">
        <v>0.3</v>
      </c>
      <c r="G513" s="242" t="s">
        <v>622</v>
      </c>
      <c r="H513" s="70" t="s">
        <v>1091</v>
      </c>
      <c r="I513" s="306">
        <v>478389</v>
      </c>
      <c r="J513" s="306">
        <v>1250936</v>
      </c>
      <c r="K513" s="25"/>
      <c r="L513" s="37"/>
    </row>
    <row r="514" spans="1:12" s="1" customFormat="1" ht="15.75" customHeight="1">
      <c r="A514" s="24">
        <v>2</v>
      </c>
      <c r="B514" s="44" t="s">
        <v>1092</v>
      </c>
      <c r="C514" s="351" t="s">
        <v>1090</v>
      </c>
      <c r="D514" s="70" t="s">
        <v>376</v>
      </c>
      <c r="E514" s="419">
        <v>12</v>
      </c>
      <c r="F514" s="162">
        <v>0.65</v>
      </c>
      <c r="G514" s="242" t="s">
        <v>626</v>
      </c>
      <c r="H514" s="70" t="s">
        <v>1093</v>
      </c>
      <c r="I514" s="306">
        <v>478660</v>
      </c>
      <c r="J514" s="306">
        <v>1249975</v>
      </c>
      <c r="K514" s="25"/>
      <c r="L514" s="37"/>
    </row>
    <row r="515" spans="1:12" s="1" customFormat="1" ht="15.75" customHeight="1">
      <c r="A515" s="78">
        <v>3</v>
      </c>
      <c r="B515" s="79" t="s">
        <v>1094</v>
      </c>
      <c r="C515" s="349" t="s">
        <v>1095</v>
      </c>
      <c r="D515" s="348" t="s">
        <v>376</v>
      </c>
      <c r="E515" s="419">
        <v>175.11</v>
      </c>
      <c r="F515" s="162">
        <v>0.51</v>
      </c>
      <c r="G515" s="603" t="s">
        <v>663</v>
      </c>
      <c r="H515" s="348" t="s">
        <v>1096</v>
      </c>
      <c r="I515" s="307">
        <v>480510</v>
      </c>
      <c r="J515" s="307">
        <v>1247219</v>
      </c>
      <c r="K515" s="25"/>
      <c r="L515" s="51"/>
    </row>
    <row r="516" spans="1:12" s="1" customFormat="1" ht="15.75" customHeight="1">
      <c r="A516" s="78">
        <v>4</v>
      </c>
      <c r="B516" s="79" t="s">
        <v>1097</v>
      </c>
      <c r="C516" s="349" t="s">
        <v>1098</v>
      </c>
      <c r="D516" s="348" t="s">
        <v>376</v>
      </c>
      <c r="E516" s="441">
        <v>75.03</v>
      </c>
      <c r="F516" s="162">
        <v>3</v>
      </c>
      <c r="G516" s="603" t="s">
        <v>669</v>
      </c>
      <c r="H516" s="348" t="s">
        <v>1099</v>
      </c>
      <c r="I516" s="307">
        <v>481179</v>
      </c>
      <c r="J516" s="307">
        <v>1246642</v>
      </c>
      <c r="K516" s="25"/>
      <c r="L516" s="51"/>
    </row>
    <row r="517" spans="1:12" s="1" customFormat="1" ht="15.75" customHeight="1">
      <c r="A517" s="24">
        <v>5</v>
      </c>
      <c r="B517" s="44" t="s">
        <v>1100</v>
      </c>
      <c r="C517" s="351" t="s">
        <v>1101</v>
      </c>
      <c r="D517" s="70" t="s">
        <v>376</v>
      </c>
      <c r="E517" s="419">
        <v>49.76</v>
      </c>
      <c r="F517" s="162">
        <v>0.85</v>
      </c>
      <c r="G517" s="242" t="s">
        <v>675</v>
      </c>
      <c r="H517" s="70" t="s">
        <v>1102</v>
      </c>
      <c r="I517" s="306">
        <v>482170</v>
      </c>
      <c r="J517" s="306">
        <v>1245855</v>
      </c>
      <c r="K517" s="25"/>
      <c r="L517" s="139"/>
    </row>
    <row r="518" spans="1:12" s="1" customFormat="1" ht="15.75" customHeight="1">
      <c r="A518" s="700" t="s">
        <v>2</v>
      </c>
      <c r="B518" s="701" t="s">
        <v>3940</v>
      </c>
      <c r="C518" s="686"/>
      <c r="D518" s="702"/>
      <c r="E518" s="703"/>
      <c r="F518" s="704"/>
      <c r="G518" s="705"/>
      <c r="H518" s="702"/>
      <c r="I518" s="706"/>
      <c r="J518" s="706"/>
      <c r="K518" s="48"/>
      <c r="L518" s="139"/>
    </row>
    <row r="519" spans="1:12" s="1" customFormat="1" ht="15.75" customHeight="1">
      <c r="A519" s="676">
        <v>1</v>
      </c>
      <c r="B519" s="693" t="s">
        <v>3956</v>
      </c>
      <c r="C519" s="707"/>
      <c r="D519" s="678" t="s">
        <v>376</v>
      </c>
      <c r="E519" s="708">
        <v>5.5</v>
      </c>
      <c r="F519" s="709">
        <v>2.363</v>
      </c>
      <c r="G519" s="710" t="s">
        <v>3957</v>
      </c>
      <c r="H519" s="678" t="s">
        <v>3958</v>
      </c>
      <c r="I519" s="683">
        <v>535908</v>
      </c>
      <c r="J519" s="683">
        <v>1249456</v>
      </c>
      <c r="K519" s="25"/>
      <c r="L519" s="139"/>
    </row>
    <row r="520" spans="1:12" s="1" customFormat="1" ht="15.75" customHeight="1">
      <c r="A520" s="676">
        <v>2</v>
      </c>
      <c r="B520" s="711" t="s">
        <v>3978</v>
      </c>
      <c r="C520" s="712"/>
      <c r="D520" s="678" t="s">
        <v>376</v>
      </c>
      <c r="E520" s="713">
        <v>27.3</v>
      </c>
      <c r="F520" s="714">
        <v>3.787</v>
      </c>
      <c r="G520" s="710" t="s">
        <v>3972</v>
      </c>
      <c r="H520" s="715" t="s">
        <v>3967</v>
      </c>
      <c r="I520" s="716">
        <v>538303</v>
      </c>
      <c r="J520" s="716">
        <v>1245950</v>
      </c>
      <c r="K520" s="25"/>
      <c r="L520" s="139"/>
    </row>
    <row r="521" spans="1:12" s="1" customFormat="1" ht="15.75" customHeight="1">
      <c r="A521" s="676">
        <v>3</v>
      </c>
      <c r="B521" s="711" t="s">
        <v>3979</v>
      </c>
      <c r="C521" s="717"/>
      <c r="D521" s="678" t="s">
        <v>376</v>
      </c>
      <c r="E521" s="718">
        <v>27.1</v>
      </c>
      <c r="F521" s="709">
        <v>1.289</v>
      </c>
      <c r="G521" s="710" t="s">
        <v>3973</v>
      </c>
      <c r="H521" s="699" t="s">
        <v>3968</v>
      </c>
      <c r="I521" s="719">
        <v>540383</v>
      </c>
      <c r="J521" s="719">
        <v>1245253</v>
      </c>
      <c r="K521" s="25"/>
      <c r="L521" s="139"/>
    </row>
    <row r="522" spans="1:12" s="1" customFormat="1" ht="15.75" customHeight="1">
      <c r="A522" s="676">
        <v>4</v>
      </c>
      <c r="B522" s="711" t="s">
        <v>3980</v>
      </c>
      <c r="C522" s="717"/>
      <c r="D522" s="678" t="s">
        <v>376</v>
      </c>
      <c r="E522" s="718">
        <v>40.55</v>
      </c>
      <c r="F522" s="709">
        <v>4.312</v>
      </c>
      <c r="G522" s="710" t="s">
        <v>3974</v>
      </c>
      <c r="H522" s="699" t="s">
        <v>3969</v>
      </c>
      <c r="I522" s="719">
        <v>540444</v>
      </c>
      <c r="J522" s="719">
        <v>1244265</v>
      </c>
      <c r="K522" s="25"/>
      <c r="L522" s="139"/>
    </row>
    <row r="523" spans="1:12" s="1" customFormat="1" ht="15.75" customHeight="1">
      <c r="A523" s="676">
        <v>5</v>
      </c>
      <c r="B523" s="711" t="s">
        <v>3981</v>
      </c>
      <c r="C523" s="717"/>
      <c r="D523" s="678" t="s">
        <v>376</v>
      </c>
      <c r="E523" s="718">
        <v>5.55</v>
      </c>
      <c r="F523" s="709">
        <v>3.063</v>
      </c>
      <c r="G523" s="710" t="s">
        <v>3975</v>
      </c>
      <c r="H523" s="699" t="s">
        <v>3970</v>
      </c>
      <c r="I523" s="719">
        <v>539675</v>
      </c>
      <c r="J523" s="719">
        <v>1243812</v>
      </c>
      <c r="K523" s="25"/>
      <c r="L523" s="139"/>
    </row>
    <row r="524" spans="1:12" s="1" customFormat="1" ht="15.75" customHeight="1">
      <c r="A524" s="676">
        <v>6</v>
      </c>
      <c r="B524" s="711" t="s">
        <v>3982</v>
      </c>
      <c r="C524" s="717"/>
      <c r="D524" s="678" t="s">
        <v>376</v>
      </c>
      <c r="E524" s="718">
        <v>2</v>
      </c>
      <c r="F524" s="709">
        <v>1.39</v>
      </c>
      <c r="G524" s="710" t="s">
        <v>3976</v>
      </c>
      <c r="H524" s="699" t="s">
        <v>3970</v>
      </c>
      <c r="I524" s="719">
        <v>539675</v>
      </c>
      <c r="J524" s="719">
        <v>1243812</v>
      </c>
      <c r="K524" s="25"/>
      <c r="L524" s="139"/>
    </row>
    <row r="525" spans="1:12" s="1" customFormat="1" ht="15.75" customHeight="1">
      <c r="A525" s="676">
        <v>7</v>
      </c>
      <c r="B525" s="711" t="s">
        <v>3983</v>
      </c>
      <c r="C525" s="717"/>
      <c r="D525" s="678" t="s">
        <v>376</v>
      </c>
      <c r="E525" s="718">
        <v>31.4</v>
      </c>
      <c r="F525" s="709">
        <v>5.358</v>
      </c>
      <c r="G525" s="710" t="s">
        <v>3977</v>
      </c>
      <c r="H525" s="699" t="s">
        <v>3971</v>
      </c>
      <c r="I525" s="719">
        <v>540714</v>
      </c>
      <c r="J525" s="719">
        <v>1242847</v>
      </c>
      <c r="K525" s="25"/>
      <c r="L525" s="139"/>
    </row>
    <row r="526" spans="1:12" s="3" customFormat="1" ht="15.75" customHeight="1">
      <c r="A526" s="752" t="s">
        <v>1103</v>
      </c>
      <c r="B526" s="754"/>
      <c r="C526" s="358"/>
      <c r="D526" s="32"/>
      <c r="E526" s="433"/>
      <c r="F526" s="489"/>
      <c r="G526" s="600"/>
      <c r="H526" s="32"/>
      <c r="I526" s="58"/>
      <c r="J526" s="58"/>
      <c r="K526" s="32"/>
      <c r="L526" s="123"/>
    </row>
    <row r="527" spans="1:12" s="1" customFormat="1" ht="15.75" customHeight="1">
      <c r="A527" s="86" t="s">
        <v>1</v>
      </c>
      <c r="B527" s="87" t="s">
        <v>1088</v>
      </c>
      <c r="C527" s="364"/>
      <c r="D527" s="69"/>
      <c r="E527" s="446"/>
      <c r="F527" s="502"/>
      <c r="G527" s="611"/>
      <c r="H527" s="69"/>
      <c r="I527" s="152"/>
      <c r="J527" s="152"/>
      <c r="K527" s="69"/>
      <c r="L527" s="69"/>
    </row>
    <row r="528" spans="1:12" s="1" customFormat="1" ht="15.75" customHeight="1">
      <c r="A528" s="24">
        <v>1</v>
      </c>
      <c r="B528" s="44" t="s">
        <v>1104</v>
      </c>
      <c r="C528" s="351" t="s">
        <v>1105</v>
      </c>
      <c r="D528" s="70" t="s">
        <v>376</v>
      </c>
      <c r="E528" s="417">
        <v>50</v>
      </c>
      <c r="F528" s="158">
        <v>0.71</v>
      </c>
      <c r="G528" s="242" t="s">
        <v>619</v>
      </c>
      <c r="H528" s="70" t="s">
        <v>1106</v>
      </c>
      <c r="I528" s="306">
        <v>483867</v>
      </c>
      <c r="J528" s="306">
        <v>1241203</v>
      </c>
      <c r="K528" s="25"/>
      <c r="L528" s="90"/>
    </row>
    <row r="529" spans="1:12" s="1" customFormat="1" ht="15.75" customHeight="1">
      <c r="A529" s="24">
        <v>2</v>
      </c>
      <c r="B529" s="44" t="s">
        <v>1107</v>
      </c>
      <c r="C529" s="351" t="s">
        <v>1105</v>
      </c>
      <c r="D529" s="70" t="s">
        <v>376</v>
      </c>
      <c r="E529" s="417">
        <v>20.2</v>
      </c>
      <c r="F529" s="158">
        <v>0.56</v>
      </c>
      <c r="G529" s="242" t="s">
        <v>622</v>
      </c>
      <c r="H529" s="70" t="s">
        <v>362</v>
      </c>
      <c r="I529" s="306">
        <v>483417</v>
      </c>
      <c r="J529" s="306">
        <v>1241003</v>
      </c>
      <c r="K529" s="25"/>
      <c r="L529" s="90"/>
    </row>
    <row r="530" spans="1:12" s="1" customFormat="1" ht="15.75" customHeight="1">
      <c r="A530" s="24">
        <v>3</v>
      </c>
      <c r="B530" s="44" t="s">
        <v>1108</v>
      </c>
      <c r="C530" s="351" t="s">
        <v>1105</v>
      </c>
      <c r="D530" s="70" t="s">
        <v>376</v>
      </c>
      <c r="E530" s="417">
        <v>15</v>
      </c>
      <c r="F530" s="158">
        <v>0.46</v>
      </c>
      <c r="G530" s="242" t="s">
        <v>653</v>
      </c>
      <c r="H530" s="70" t="s">
        <v>1109</v>
      </c>
      <c r="I530" s="306">
        <v>486254</v>
      </c>
      <c r="J530" s="306">
        <v>1240761</v>
      </c>
      <c r="K530" s="25"/>
      <c r="L530" s="90"/>
    </row>
    <row r="531" spans="1:12" s="1" customFormat="1" ht="15.75" customHeight="1">
      <c r="A531" s="24">
        <v>4</v>
      </c>
      <c r="B531" s="44" t="s">
        <v>1110</v>
      </c>
      <c r="C531" s="351" t="s">
        <v>1105</v>
      </c>
      <c r="D531" s="70" t="s">
        <v>376</v>
      </c>
      <c r="E531" s="417">
        <v>40</v>
      </c>
      <c r="F531" s="158">
        <v>2.6</v>
      </c>
      <c r="G531" s="242" t="s">
        <v>626</v>
      </c>
      <c r="H531" s="70" t="s">
        <v>1111</v>
      </c>
      <c r="I531" s="306">
        <v>484924</v>
      </c>
      <c r="J531" s="306">
        <v>1240917</v>
      </c>
      <c r="K531" s="25"/>
      <c r="L531" s="90"/>
    </row>
    <row r="532" spans="1:12" s="1" customFormat="1" ht="15.75" customHeight="1">
      <c r="A532" s="24">
        <v>5</v>
      </c>
      <c r="B532" s="44" t="s">
        <v>1112</v>
      </c>
      <c r="C532" s="351" t="s">
        <v>1105</v>
      </c>
      <c r="D532" s="70" t="s">
        <v>376</v>
      </c>
      <c r="E532" s="417">
        <v>15</v>
      </c>
      <c r="F532" s="158">
        <v>0.38</v>
      </c>
      <c r="G532" s="242" t="s">
        <v>659</v>
      </c>
      <c r="H532" s="70" t="s">
        <v>1113</v>
      </c>
      <c r="I532" s="306">
        <v>487067</v>
      </c>
      <c r="J532" s="306">
        <v>1240672</v>
      </c>
      <c r="K532" s="25"/>
      <c r="L532" s="90"/>
    </row>
    <row r="533" spans="1:12" s="1" customFormat="1" ht="15.75" customHeight="1">
      <c r="A533" s="24">
        <v>6</v>
      </c>
      <c r="B533" s="44" t="s">
        <v>1114</v>
      </c>
      <c r="C533" s="351" t="s">
        <v>1105</v>
      </c>
      <c r="D533" s="70" t="s">
        <v>376</v>
      </c>
      <c r="E533" s="417">
        <v>32</v>
      </c>
      <c r="F533" s="158">
        <v>2.5</v>
      </c>
      <c r="G533" s="242" t="s">
        <v>663</v>
      </c>
      <c r="H533" s="70" t="s">
        <v>1115</v>
      </c>
      <c r="I533" s="306">
        <v>485594</v>
      </c>
      <c r="J533" s="306">
        <v>1240880</v>
      </c>
      <c r="K533" s="25"/>
      <c r="L533" s="90"/>
    </row>
    <row r="534" spans="1:12" s="1" customFormat="1" ht="15.75" customHeight="1">
      <c r="A534" s="24">
        <v>7</v>
      </c>
      <c r="B534" s="44" t="s">
        <v>1116</v>
      </c>
      <c r="C534" s="351" t="s">
        <v>1105</v>
      </c>
      <c r="D534" s="70" t="s">
        <v>376</v>
      </c>
      <c r="E534" s="417">
        <v>56</v>
      </c>
      <c r="F534" s="158">
        <v>2.5</v>
      </c>
      <c r="G534" s="242" t="s">
        <v>666</v>
      </c>
      <c r="H534" s="70" t="s">
        <v>1117</v>
      </c>
      <c r="I534" s="306">
        <v>487584</v>
      </c>
      <c r="J534" s="306">
        <v>1240784</v>
      </c>
      <c r="K534" s="25"/>
      <c r="L534" s="90"/>
    </row>
    <row r="535" spans="1:12" s="1" customFormat="1" ht="15.75" customHeight="1">
      <c r="A535" s="29">
        <v>8</v>
      </c>
      <c r="B535" s="335" t="s">
        <v>1118</v>
      </c>
      <c r="C535" s="365" t="s">
        <v>1105</v>
      </c>
      <c r="D535" s="195" t="s">
        <v>376</v>
      </c>
      <c r="E535" s="438">
        <v>40.0267</v>
      </c>
      <c r="F535" s="495">
        <v>2.5</v>
      </c>
      <c r="G535" s="549" t="s">
        <v>669</v>
      </c>
      <c r="H535" s="195" t="s">
        <v>1117</v>
      </c>
      <c r="I535" s="334">
        <v>478584</v>
      </c>
      <c r="J535" s="334">
        <v>1240784</v>
      </c>
      <c r="K535" s="48"/>
      <c r="L535" s="90"/>
    </row>
    <row r="536" spans="1:12" s="1" customFormat="1" ht="15.75" customHeight="1">
      <c r="A536" s="684" t="s">
        <v>2</v>
      </c>
      <c r="B536" s="685" t="s">
        <v>3940</v>
      </c>
      <c r="C536" s="720"/>
      <c r="D536" s="671"/>
      <c r="E536" s="695"/>
      <c r="F536" s="696"/>
      <c r="G536" s="697"/>
      <c r="H536" s="671"/>
      <c r="I536" s="698"/>
      <c r="J536" s="698"/>
      <c r="K536" s="48"/>
      <c r="L536" s="90"/>
    </row>
    <row r="537" spans="1:12" s="1" customFormat="1" ht="15.75" customHeight="1">
      <c r="A537" s="721">
        <v>1</v>
      </c>
      <c r="B537" s="711" t="s">
        <v>3943</v>
      </c>
      <c r="C537" s="720" t="s">
        <v>3941</v>
      </c>
      <c r="D537" s="678" t="s">
        <v>376</v>
      </c>
      <c r="E537" s="695">
        <v>3</v>
      </c>
      <c r="F537" s="696">
        <v>1.406</v>
      </c>
      <c r="G537" s="697" t="s">
        <v>3949</v>
      </c>
      <c r="H537" s="671" t="s">
        <v>1051</v>
      </c>
      <c r="I537" s="698">
        <v>705175</v>
      </c>
      <c r="J537" s="698">
        <v>1239611</v>
      </c>
      <c r="K537" s="48"/>
      <c r="L537" s="90"/>
    </row>
    <row r="538" spans="1:12" s="1" customFormat="1" ht="15.75" customHeight="1">
      <c r="A538" s="721">
        <v>2</v>
      </c>
      <c r="B538" s="711" t="s">
        <v>3944</v>
      </c>
      <c r="C538" s="720" t="s">
        <v>3941</v>
      </c>
      <c r="D538" s="678" t="s">
        <v>376</v>
      </c>
      <c r="E538" s="695">
        <v>4</v>
      </c>
      <c r="F538" s="696">
        <v>1.484</v>
      </c>
      <c r="G538" s="697" t="s">
        <v>3950</v>
      </c>
      <c r="H538" s="671" t="s">
        <v>1051</v>
      </c>
      <c r="I538" s="698">
        <v>706016</v>
      </c>
      <c r="J538" s="698">
        <v>1238969</v>
      </c>
      <c r="K538" s="48"/>
      <c r="L538" s="90"/>
    </row>
    <row r="539" spans="1:12" s="1" customFormat="1" ht="15.75" customHeight="1">
      <c r="A539" s="721">
        <v>3</v>
      </c>
      <c r="B539" s="711" t="s">
        <v>3945</v>
      </c>
      <c r="C539" s="720" t="s">
        <v>3941</v>
      </c>
      <c r="D539" s="678" t="s">
        <v>376</v>
      </c>
      <c r="E539" s="695">
        <v>0.4</v>
      </c>
      <c r="F539" s="696">
        <v>0.791</v>
      </c>
      <c r="G539" s="697" t="s">
        <v>3951</v>
      </c>
      <c r="H539" s="671" t="s">
        <v>1051</v>
      </c>
      <c r="I539" s="698">
        <v>706003</v>
      </c>
      <c r="J539" s="698">
        <v>1238929</v>
      </c>
      <c r="K539" s="48"/>
      <c r="L539" s="90"/>
    </row>
    <row r="540" spans="1:12" s="1" customFormat="1" ht="15.75" customHeight="1">
      <c r="A540" s="721">
        <v>4</v>
      </c>
      <c r="B540" s="711" t="s">
        <v>3946</v>
      </c>
      <c r="C540" s="720" t="s">
        <v>3941</v>
      </c>
      <c r="D540" s="678" t="s">
        <v>376</v>
      </c>
      <c r="E540" s="695">
        <v>1.7</v>
      </c>
      <c r="F540" s="696">
        <v>1.803</v>
      </c>
      <c r="G540" s="697" t="s">
        <v>3952</v>
      </c>
      <c r="H540" s="671" t="s">
        <v>1051</v>
      </c>
      <c r="I540" s="698">
        <v>706690</v>
      </c>
      <c r="J540" s="698">
        <v>1238590</v>
      </c>
      <c r="K540" s="48"/>
      <c r="L540" s="90"/>
    </row>
    <row r="541" spans="1:12" s="1" customFormat="1" ht="15.75" customHeight="1">
      <c r="A541" s="721">
        <v>5</v>
      </c>
      <c r="B541" s="711" t="s">
        <v>3947</v>
      </c>
      <c r="C541" s="720" t="s">
        <v>3941</v>
      </c>
      <c r="D541" s="678" t="s">
        <v>376</v>
      </c>
      <c r="E541" s="695">
        <v>1.3</v>
      </c>
      <c r="F541" s="696">
        <v>0.705</v>
      </c>
      <c r="G541" s="697" t="s">
        <v>3953</v>
      </c>
      <c r="H541" s="671" t="s">
        <v>1051</v>
      </c>
      <c r="I541" s="698">
        <v>707336</v>
      </c>
      <c r="J541" s="698">
        <v>1238859</v>
      </c>
      <c r="K541" s="48"/>
      <c r="L541" s="90"/>
    </row>
    <row r="542" spans="1:12" s="1" customFormat="1" ht="15.75" customHeight="1">
      <c r="A542" s="721">
        <v>6</v>
      </c>
      <c r="B542" s="711" t="s">
        <v>3948</v>
      </c>
      <c r="C542" s="720" t="s">
        <v>3941</v>
      </c>
      <c r="D542" s="671" t="s">
        <v>376</v>
      </c>
      <c r="E542" s="695">
        <v>1.4</v>
      </c>
      <c r="F542" s="696">
        <v>1.229</v>
      </c>
      <c r="G542" s="697" t="s">
        <v>3953</v>
      </c>
      <c r="H542" s="671" t="s">
        <v>1051</v>
      </c>
      <c r="I542" s="698">
        <v>707485</v>
      </c>
      <c r="J542" s="698">
        <v>1238896</v>
      </c>
      <c r="K542" s="48"/>
      <c r="L542" s="90"/>
    </row>
    <row r="543" spans="1:12" s="3" customFormat="1" ht="15.75" customHeight="1">
      <c r="A543" s="752" t="s">
        <v>1119</v>
      </c>
      <c r="B543" s="754"/>
      <c r="C543" s="358"/>
      <c r="D543" s="32"/>
      <c r="E543" s="433"/>
      <c r="F543" s="489"/>
      <c r="G543" s="600"/>
      <c r="H543" s="32"/>
      <c r="I543" s="58"/>
      <c r="J543" s="58"/>
      <c r="K543" s="32"/>
      <c r="L543" s="123"/>
    </row>
    <row r="544" spans="1:12" s="1" customFormat="1" ht="15.75" customHeight="1">
      <c r="A544" s="65" t="s">
        <v>1</v>
      </c>
      <c r="B544" s="87" t="s">
        <v>1120</v>
      </c>
      <c r="C544" s="359"/>
      <c r="D544" s="121"/>
      <c r="E544" s="447"/>
      <c r="F544" s="503"/>
      <c r="G544" s="610"/>
      <c r="H544" s="121"/>
      <c r="I544" s="314"/>
      <c r="J544" s="314"/>
      <c r="K544" s="69"/>
      <c r="L544" s="69"/>
    </row>
    <row r="545" spans="1:12" s="1" customFormat="1" ht="15.75" customHeight="1">
      <c r="A545" s="118">
        <v>1</v>
      </c>
      <c r="B545" s="51" t="s">
        <v>1121</v>
      </c>
      <c r="C545" s="351" t="s">
        <v>3849</v>
      </c>
      <c r="D545" s="70" t="s">
        <v>376</v>
      </c>
      <c r="E545" s="417">
        <v>7.5</v>
      </c>
      <c r="F545" s="158">
        <v>0.37</v>
      </c>
      <c r="G545" s="242" t="s">
        <v>619</v>
      </c>
      <c r="H545" s="70" t="s">
        <v>1122</v>
      </c>
      <c r="I545" s="306">
        <v>470500</v>
      </c>
      <c r="J545" s="306">
        <v>1245445</v>
      </c>
      <c r="K545" s="25"/>
      <c r="L545" s="51"/>
    </row>
    <row r="546" spans="1:12" s="1" customFormat="1" ht="15.75" customHeight="1">
      <c r="A546" s="24">
        <v>2</v>
      </c>
      <c r="B546" s="51" t="s">
        <v>1123</v>
      </c>
      <c r="C546" s="351" t="s">
        <v>3849</v>
      </c>
      <c r="D546" s="70" t="s">
        <v>376</v>
      </c>
      <c r="E546" s="417">
        <v>10.3</v>
      </c>
      <c r="F546" s="158">
        <v>1.9</v>
      </c>
      <c r="G546" s="242" t="s">
        <v>622</v>
      </c>
      <c r="H546" s="70" t="s">
        <v>1124</v>
      </c>
      <c r="I546" s="306">
        <v>471305</v>
      </c>
      <c r="J546" s="306">
        <v>1244159</v>
      </c>
      <c r="K546" s="25"/>
      <c r="L546" s="51"/>
    </row>
    <row r="547" spans="1:12" s="1" customFormat="1" ht="15.75" customHeight="1">
      <c r="A547" s="24">
        <v>3</v>
      </c>
      <c r="B547" s="51" t="s">
        <v>1125</v>
      </c>
      <c r="C547" s="351" t="s">
        <v>3849</v>
      </c>
      <c r="D547" s="70" t="s">
        <v>376</v>
      </c>
      <c r="E547" s="417">
        <v>8</v>
      </c>
      <c r="F547" s="158">
        <v>0.35</v>
      </c>
      <c r="G547" s="242" t="s">
        <v>653</v>
      </c>
      <c r="H547" s="70" t="s">
        <v>1126</v>
      </c>
      <c r="I547" s="306">
        <v>470779</v>
      </c>
      <c r="J547" s="306">
        <v>1245219</v>
      </c>
      <c r="K547" s="25"/>
      <c r="L547" s="51"/>
    </row>
    <row r="548" spans="1:12" s="1" customFormat="1" ht="15.75" customHeight="1">
      <c r="A548" s="24">
        <v>4</v>
      </c>
      <c r="B548" s="51" t="s">
        <v>1127</v>
      </c>
      <c r="C548" s="351" t="s">
        <v>3849</v>
      </c>
      <c r="D548" s="70" t="s">
        <v>376</v>
      </c>
      <c r="E548" s="417">
        <v>2.9</v>
      </c>
      <c r="F548" s="158">
        <v>0.22</v>
      </c>
      <c r="G548" s="242" t="s">
        <v>659</v>
      </c>
      <c r="H548" s="70" t="s">
        <v>1128</v>
      </c>
      <c r="I548" s="306">
        <v>470989</v>
      </c>
      <c r="J548" s="306">
        <v>1244756</v>
      </c>
      <c r="K548" s="25"/>
      <c r="L548" s="51"/>
    </row>
    <row r="549" spans="1:12" s="1" customFormat="1" ht="15.75" customHeight="1">
      <c r="A549" s="24">
        <v>5</v>
      </c>
      <c r="B549" s="45" t="s">
        <v>1129</v>
      </c>
      <c r="C549" s="351" t="s">
        <v>3849</v>
      </c>
      <c r="D549" s="89" t="s">
        <v>376</v>
      </c>
      <c r="E549" s="418">
        <v>3</v>
      </c>
      <c r="F549" s="160">
        <v>0.12</v>
      </c>
      <c r="G549" s="222" t="s">
        <v>666</v>
      </c>
      <c r="H549" s="89" t="s">
        <v>1130</v>
      </c>
      <c r="I549" s="312">
        <v>471011</v>
      </c>
      <c r="J549" s="312">
        <v>1244664</v>
      </c>
      <c r="K549" s="25"/>
      <c r="L549" s="51"/>
    </row>
    <row r="550" spans="1:12" s="1" customFormat="1" ht="15.75" customHeight="1">
      <c r="A550" s="25">
        <v>6</v>
      </c>
      <c r="B550" s="51" t="s">
        <v>1131</v>
      </c>
      <c r="C550" s="351" t="s">
        <v>3849</v>
      </c>
      <c r="D550" s="70" t="s">
        <v>376</v>
      </c>
      <c r="E550" s="417">
        <v>3.9</v>
      </c>
      <c r="F550" s="158">
        <v>0.03</v>
      </c>
      <c r="G550" s="242" t="s">
        <v>672</v>
      </c>
      <c r="H550" s="70" t="s">
        <v>1132</v>
      </c>
      <c r="I550" s="306">
        <v>471207</v>
      </c>
      <c r="J550" s="306">
        <v>1244324</v>
      </c>
      <c r="K550" s="25"/>
      <c r="L550" s="51"/>
    </row>
    <row r="551" spans="1:12" s="1" customFormat="1" ht="15.75" customHeight="1">
      <c r="A551" s="24">
        <v>7</v>
      </c>
      <c r="B551" s="51" t="s">
        <v>1133</v>
      </c>
      <c r="C551" s="351" t="s">
        <v>3849</v>
      </c>
      <c r="D551" s="70" t="s">
        <v>376</v>
      </c>
      <c r="E551" s="417">
        <v>20.5</v>
      </c>
      <c r="F551" s="158">
        <v>0.54</v>
      </c>
      <c r="G551" s="242" t="s">
        <v>678</v>
      </c>
      <c r="H551" s="70" t="s">
        <v>1124</v>
      </c>
      <c r="I551" s="306">
        <v>471305</v>
      </c>
      <c r="J551" s="306">
        <v>1244159</v>
      </c>
      <c r="K551" s="25"/>
      <c r="L551" s="51"/>
    </row>
    <row r="552" spans="1:12" s="1" customFormat="1" ht="15.75" customHeight="1">
      <c r="A552" s="24">
        <v>8</v>
      </c>
      <c r="B552" s="51" t="s">
        <v>1134</v>
      </c>
      <c r="C552" s="351" t="s">
        <v>3849</v>
      </c>
      <c r="D552" s="70" t="s">
        <v>376</v>
      </c>
      <c r="E552" s="417">
        <v>46.5555</v>
      </c>
      <c r="F552" s="158">
        <v>1.5</v>
      </c>
      <c r="G552" s="242" t="s">
        <v>681</v>
      </c>
      <c r="H552" s="70" t="s">
        <v>1124</v>
      </c>
      <c r="I552" s="306">
        <v>471305</v>
      </c>
      <c r="J552" s="306">
        <v>1244159</v>
      </c>
      <c r="K552" s="25"/>
      <c r="L552" s="51"/>
    </row>
    <row r="553" spans="1:12" s="1" customFormat="1" ht="15.75" customHeight="1">
      <c r="A553" s="24">
        <v>9</v>
      </c>
      <c r="B553" s="51" t="s">
        <v>1135</v>
      </c>
      <c r="C553" s="351" t="s">
        <v>3849</v>
      </c>
      <c r="D553" s="70" t="s">
        <v>376</v>
      </c>
      <c r="E553" s="417">
        <v>32</v>
      </c>
      <c r="F553" s="158">
        <v>0.75</v>
      </c>
      <c r="G553" s="242" t="s">
        <v>1136</v>
      </c>
      <c r="H553" s="70" t="s">
        <v>1051</v>
      </c>
      <c r="I553" s="306">
        <v>473313</v>
      </c>
      <c r="J553" s="306">
        <v>1242690</v>
      </c>
      <c r="K553" s="25"/>
      <c r="L553" s="51"/>
    </row>
    <row r="554" spans="1:12" s="1" customFormat="1" ht="15.75" customHeight="1">
      <c r="A554" s="77" t="s">
        <v>2</v>
      </c>
      <c r="B554" s="76" t="s">
        <v>1137</v>
      </c>
      <c r="C554" s="351"/>
      <c r="D554" s="70"/>
      <c r="E554" s="448"/>
      <c r="F554" s="504"/>
      <c r="G554" s="242"/>
      <c r="H554" s="70"/>
      <c r="I554" s="306"/>
      <c r="J554" s="306"/>
      <c r="K554" s="51"/>
      <c r="L554" s="51"/>
    </row>
    <row r="555" spans="1:12" s="1" customFormat="1" ht="15.75" customHeight="1">
      <c r="A555" s="75">
        <v>1</v>
      </c>
      <c r="B555" s="51" t="s">
        <v>1138</v>
      </c>
      <c r="C555" s="351" t="s">
        <v>3850</v>
      </c>
      <c r="D555" s="70" t="s">
        <v>376</v>
      </c>
      <c r="E555" s="417">
        <v>10</v>
      </c>
      <c r="F555" s="158">
        <v>0.68</v>
      </c>
      <c r="G555" s="242" t="s">
        <v>619</v>
      </c>
      <c r="H555" s="70" t="s">
        <v>1139</v>
      </c>
      <c r="I555" s="306">
        <v>474865</v>
      </c>
      <c r="J555" s="306">
        <v>1242740</v>
      </c>
      <c r="K555" s="25"/>
      <c r="L555" s="51"/>
    </row>
    <row r="556" spans="1:12" s="1" customFormat="1" ht="15.75" customHeight="1">
      <c r="A556" s="24">
        <v>2</v>
      </c>
      <c r="B556" s="51" t="s">
        <v>1140</v>
      </c>
      <c r="C556" s="351" t="s">
        <v>3850</v>
      </c>
      <c r="D556" s="70" t="s">
        <v>376</v>
      </c>
      <c r="E556" s="417">
        <v>20</v>
      </c>
      <c r="F556" s="158">
        <v>0.6</v>
      </c>
      <c r="G556" s="242" t="s">
        <v>622</v>
      </c>
      <c r="H556" s="70" t="s">
        <v>469</v>
      </c>
      <c r="I556" s="306">
        <v>473794</v>
      </c>
      <c r="J556" s="306">
        <v>1242946</v>
      </c>
      <c r="K556" s="25"/>
      <c r="L556" s="51"/>
    </row>
    <row r="557" spans="1:12" s="1" customFormat="1" ht="15.75" customHeight="1">
      <c r="A557" s="24">
        <v>3</v>
      </c>
      <c r="B557" s="51" t="s">
        <v>1141</v>
      </c>
      <c r="C557" s="351" t="s">
        <v>3850</v>
      </c>
      <c r="D557" s="70" t="s">
        <v>376</v>
      </c>
      <c r="E557" s="417">
        <v>4</v>
      </c>
      <c r="F557" s="158">
        <v>0.25</v>
      </c>
      <c r="G557" s="242" t="s">
        <v>653</v>
      </c>
      <c r="H557" s="70" t="s">
        <v>1142</v>
      </c>
      <c r="I557" s="306">
        <v>475719</v>
      </c>
      <c r="J557" s="306">
        <v>1242267</v>
      </c>
      <c r="K557" s="25"/>
      <c r="L557" s="51"/>
    </row>
    <row r="558" spans="1:12" s="1" customFormat="1" ht="15.75" customHeight="1">
      <c r="A558" s="24">
        <v>4</v>
      </c>
      <c r="B558" s="51" t="s">
        <v>1143</v>
      </c>
      <c r="C558" s="351" t="s">
        <v>3850</v>
      </c>
      <c r="D558" s="70" t="s">
        <v>376</v>
      </c>
      <c r="E558" s="417">
        <v>10</v>
      </c>
      <c r="F558" s="158">
        <v>0.4</v>
      </c>
      <c r="G558" s="242" t="s">
        <v>626</v>
      </c>
      <c r="H558" s="70" t="s">
        <v>1144</v>
      </c>
      <c r="I558" s="306">
        <v>474054</v>
      </c>
      <c r="J558" s="306">
        <v>1243123</v>
      </c>
      <c r="K558" s="25"/>
      <c r="L558" s="100"/>
    </row>
    <row r="559" spans="1:12" s="1" customFormat="1" ht="15.75" customHeight="1">
      <c r="A559" s="24">
        <v>5</v>
      </c>
      <c r="B559" s="51" t="s">
        <v>1145</v>
      </c>
      <c r="C559" s="351" t="s">
        <v>3850</v>
      </c>
      <c r="D559" s="70" t="s">
        <v>376</v>
      </c>
      <c r="E559" s="417">
        <v>3</v>
      </c>
      <c r="F559" s="158">
        <v>0.3</v>
      </c>
      <c r="G559" s="242" t="s">
        <v>659</v>
      </c>
      <c r="H559" s="70" t="s">
        <v>1146</v>
      </c>
      <c r="I559" s="306">
        <v>475786</v>
      </c>
      <c r="J559" s="306">
        <v>1242216</v>
      </c>
      <c r="K559" s="25"/>
      <c r="L559" s="45"/>
    </row>
    <row r="560" spans="1:12" s="1" customFormat="1" ht="15.75" customHeight="1">
      <c r="A560" s="24">
        <v>6</v>
      </c>
      <c r="B560" s="51" t="s">
        <v>1147</v>
      </c>
      <c r="C560" s="351" t="s">
        <v>3850</v>
      </c>
      <c r="D560" s="70" t="s">
        <v>376</v>
      </c>
      <c r="E560" s="417">
        <v>3.6</v>
      </c>
      <c r="F560" s="158">
        <v>0.1</v>
      </c>
      <c r="G560" s="242" t="s">
        <v>663</v>
      </c>
      <c r="H560" s="70" t="s">
        <v>1148</v>
      </c>
      <c r="I560" s="306">
        <v>474288</v>
      </c>
      <c r="J560" s="306">
        <v>1242966</v>
      </c>
      <c r="K560" s="25"/>
      <c r="L560" s="45"/>
    </row>
    <row r="561" spans="1:12" s="1" customFormat="1" ht="15.75" customHeight="1">
      <c r="A561" s="24">
        <v>7</v>
      </c>
      <c r="B561" s="51" t="s">
        <v>4118</v>
      </c>
      <c r="C561" s="351" t="s">
        <v>3850</v>
      </c>
      <c r="D561" s="70" t="s">
        <v>376</v>
      </c>
      <c r="E561" s="417">
        <v>4.6</v>
      </c>
      <c r="F561" s="158">
        <v>0.7</v>
      </c>
      <c r="G561" s="242" t="s">
        <v>666</v>
      </c>
      <c r="H561" s="70" t="s">
        <v>1149</v>
      </c>
      <c r="I561" s="306">
        <v>475920</v>
      </c>
      <c r="J561" s="306">
        <v>1242127</v>
      </c>
      <c r="K561" s="25"/>
      <c r="L561" s="45"/>
    </row>
    <row r="562" spans="1:12" s="1" customFormat="1" ht="15.75" customHeight="1">
      <c r="A562" s="24">
        <v>8</v>
      </c>
      <c r="B562" s="51" t="s">
        <v>1150</v>
      </c>
      <c r="C562" s="351" t="s">
        <v>3850</v>
      </c>
      <c r="D562" s="70" t="s">
        <v>376</v>
      </c>
      <c r="E562" s="417">
        <v>3.5</v>
      </c>
      <c r="F562" s="158">
        <v>0.06</v>
      </c>
      <c r="G562" s="242" t="s">
        <v>669</v>
      </c>
      <c r="H562" s="70" t="s">
        <v>1151</v>
      </c>
      <c r="I562" s="306">
        <v>474916</v>
      </c>
      <c r="J562" s="306">
        <v>1242713</v>
      </c>
      <c r="K562" s="25"/>
      <c r="L562" s="45"/>
    </row>
    <row r="563" spans="1:12" s="1" customFormat="1" ht="15.75" customHeight="1">
      <c r="A563" s="24">
        <v>9</v>
      </c>
      <c r="B563" s="51" t="s">
        <v>1152</v>
      </c>
      <c r="C563" s="351" t="s">
        <v>3850</v>
      </c>
      <c r="D563" s="70" t="s">
        <v>376</v>
      </c>
      <c r="E563" s="417">
        <v>5.51</v>
      </c>
      <c r="F563" s="158">
        <v>0.7</v>
      </c>
      <c r="G563" s="242" t="s">
        <v>672</v>
      </c>
      <c r="H563" s="70" t="s">
        <v>1153</v>
      </c>
      <c r="I563" s="306">
        <v>476055</v>
      </c>
      <c r="J563" s="306">
        <v>1242055</v>
      </c>
      <c r="K563" s="25"/>
      <c r="L563" s="45"/>
    </row>
    <row r="564" spans="1:12" s="1" customFormat="1" ht="15.75" customHeight="1">
      <c r="A564" s="24">
        <v>10</v>
      </c>
      <c r="B564" s="51" t="s">
        <v>1154</v>
      </c>
      <c r="C564" s="351" t="s">
        <v>3850</v>
      </c>
      <c r="D564" s="70" t="s">
        <v>376</v>
      </c>
      <c r="E564" s="417">
        <v>4</v>
      </c>
      <c r="F564" s="158">
        <v>0.2</v>
      </c>
      <c r="G564" s="242" t="s">
        <v>675</v>
      </c>
      <c r="H564" s="70" t="s">
        <v>1155</v>
      </c>
      <c r="I564" s="306">
        <v>475401</v>
      </c>
      <c r="J564" s="306">
        <v>1242474</v>
      </c>
      <c r="K564" s="25"/>
      <c r="L564" s="45"/>
    </row>
    <row r="565" spans="1:12" s="1" customFormat="1" ht="15.75" customHeight="1">
      <c r="A565" s="24">
        <v>11</v>
      </c>
      <c r="B565" s="51" t="s">
        <v>1156</v>
      </c>
      <c r="C565" s="351" t="s">
        <v>3850</v>
      </c>
      <c r="D565" s="70" t="s">
        <v>376</v>
      </c>
      <c r="E565" s="417">
        <v>3</v>
      </c>
      <c r="F565" s="158">
        <v>0.7</v>
      </c>
      <c r="G565" s="242" t="s">
        <v>678</v>
      </c>
      <c r="H565" s="70" t="s">
        <v>1157</v>
      </c>
      <c r="I565" s="306">
        <v>476213</v>
      </c>
      <c r="J565" s="306">
        <v>1241962</v>
      </c>
      <c r="K565" s="25"/>
      <c r="L565" s="51"/>
    </row>
    <row r="566" spans="1:12" s="1" customFormat="1" ht="15.75" customHeight="1">
      <c r="A566" s="24">
        <v>12</v>
      </c>
      <c r="B566" s="51" t="s">
        <v>1158</v>
      </c>
      <c r="C566" s="351" t="s">
        <v>3850</v>
      </c>
      <c r="D566" s="70" t="s">
        <v>376</v>
      </c>
      <c r="E566" s="417">
        <v>10</v>
      </c>
      <c r="F566" s="158">
        <v>0.5</v>
      </c>
      <c r="G566" s="242" t="s">
        <v>763</v>
      </c>
      <c r="H566" s="70" t="s">
        <v>1159</v>
      </c>
      <c r="I566" s="306">
        <v>475814</v>
      </c>
      <c r="J566" s="306">
        <v>1242193</v>
      </c>
      <c r="K566" s="25"/>
      <c r="L566" s="51"/>
    </row>
    <row r="567" spans="1:12" s="1" customFormat="1" ht="15.75" customHeight="1">
      <c r="A567" s="24">
        <v>13</v>
      </c>
      <c r="B567" s="51" t="s">
        <v>1160</v>
      </c>
      <c r="C567" s="351" t="s">
        <v>3850</v>
      </c>
      <c r="D567" s="70" t="s">
        <v>376</v>
      </c>
      <c r="E567" s="417">
        <v>3</v>
      </c>
      <c r="F567" s="158">
        <v>0.4</v>
      </c>
      <c r="G567" s="242" t="s">
        <v>681</v>
      </c>
      <c r="H567" s="70" t="s">
        <v>1161</v>
      </c>
      <c r="I567" s="306">
        <v>476307</v>
      </c>
      <c r="J567" s="306">
        <v>1241914</v>
      </c>
      <c r="K567" s="25"/>
      <c r="L567" s="51"/>
    </row>
    <row r="568" spans="1:12" s="1" customFormat="1" ht="15.75" customHeight="1">
      <c r="A568" s="24">
        <v>14</v>
      </c>
      <c r="B568" s="51" t="s">
        <v>1162</v>
      </c>
      <c r="C568" s="351" t="s">
        <v>3850</v>
      </c>
      <c r="D568" s="70" t="s">
        <v>376</v>
      </c>
      <c r="E568" s="417">
        <v>3.8</v>
      </c>
      <c r="F568" s="158">
        <v>0.07</v>
      </c>
      <c r="G568" s="242" t="s">
        <v>766</v>
      </c>
      <c r="H568" s="70" t="s">
        <v>1163</v>
      </c>
      <c r="I568" s="306">
        <v>476247</v>
      </c>
      <c r="J568" s="306">
        <v>1241945</v>
      </c>
      <c r="K568" s="25"/>
      <c r="L568" s="51"/>
    </row>
    <row r="569" spans="1:12" s="1" customFormat="1" ht="15.75" customHeight="1">
      <c r="A569" s="24">
        <v>15</v>
      </c>
      <c r="B569" s="41" t="s">
        <v>1164</v>
      </c>
      <c r="C569" s="351" t="s">
        <v>3850</v>
      </c>
      <c r="D569" s="70" t="s">
        <v>376</v>
      </c>
      <c r="E569" s="417">
        <v>8.5</v>
      </c>
      <c r="F569" s="158">
        <v>0.05</v>
      </c>
      <c r="G569" s="242" t="s">
        <v>707</v>
      </c>
      <c r="H569" s="70" t="s">
        <v>1165</v>
      </c>
      <c r="I569" s="306">
        <v>476385</v>
      </c>
      <c r="J569" s="306">
        <v>1241868</v>
      </c>
      <c r="K569" s="25"/>
      <c r="L569" s="139"/>
    </row>
    <row r="570" spans="1:12" s="1" customFormat="1" ht="15.75" customHeight="1">
      <c r="A570" s="684" t="s">
        <v>3</v>
      </c>
      <c r="B570" s="685" t="s">
        <v>3940</v>
      </c>
      <c r="C570" s="722"/>
      <c r="D570" s="687"/>
      <c r="E570" s="688"/>
      <c r="F570" s="689"/>
      <c r="G570" s="690"/>
      <c r="H570" s="687"/>
      <c r="I570" s="691"/>
      <c r="J570" s="691"/>
      <c r="K570" s="692"/>
      <c r="L570" s="139"/>
    </row>
    <row r="571" spans="1:12" s="1" customFormat="1" ht="15.75" customHeight="1">
      <c r="A571" s="676">
        <v>1</v>
      </c>
      <c r="B571" s="693" t="s">
        <v>3959</v>
      </c>
      <c r="C571" s="707"/>
      <c r="D571" s="678" t="s">
        <v>376</v>
      </c>
      <c r="E571" s="695">
        <v>2.6</v>
      </c>
      <c r="F571" s="696">
        <v>3.244</v>
      </c>
      <c r="G571" s="697" t="s">
        <v>3963</v>
      </c>
      <c r="H571" s="671" t="s">
        <v>1051</v>
      </c>
      <c r="I571" s="698">
        <v>702362</v>
      </c>
      <c r="J571" s="698">
        <v>1241130</v>
      </c>
      <c r="K571" s="692"/>
      <c r="L571" s="139"/>
    </row>
    <row r="572" spans="1:12" s="1" customFormat="1" ht="15.75" customHeight="1">
      <c r="A572" s="676">
        <v>2</v>
      </c>
      <c r="B572" s="693" t="s">
        <v>3960</v>
      </c>
      <c r="C572" s="707"/>
      <c r="D572" s="678" t="s">
        <v>376</v>
      </c>
      <c r="E572" s="695">
        <v>1.3</v>
      </c>
      <c r="F572" s="696">
        <v>0.564</v>
      </c>
      <c r="G572" s="697" t="s">
        <v>3964</v>
      </c>
      <c r="H572" s="671" t="s">
        <v>1051</v>
      </c>
      <c r="I572" s="698">
        <v>703075</v>
      </c>
      <c r="J572" s="698">
        <v>1240812</v>
      </c>
      <c r="K572" s="692"/>
      <c r="L572" s="139"/>
    </row>
    <row r="573" spans="1:12" s="1" customFormat="1" ht="15.75" customHeight="1">
      <c r="A573" s="676">
        <v>3</v>
      </c>
      <c r="B573" s="693" t="s">
        <v>3961</v>
      </c>
      <c r="C573" s="707"/>
      <c r="D573" s="678" t="s">
        <v>376</v>
      </c>
      <c r="E573" s="695">
        <v>3.9</v>
      </c>
      <c r="F573" s="696">
        <v>1.17</v>
      </c>
      <c r="G573" s="697" t="s">
        <v>3965</v>
      </c>
      <c r="H573" s="671" t="s">
        <v>1051</v>
      </c>
      <c r="I573" s="698">
        <v>703939</v>
      </c>
      <c r="J573" s="698">
        <v>1240507</v>
      </c>
      <c r="K573" s="692"/>
      <c r="L573" s="139"/>
    </row>
    <row r="574" spans="1:12" s="1" customFormat="1" ht="15.75" customHeight="1">
      <c r="A574" s="676">
        <v>4</v>
      </c>
      <c r="B574" s="693" t="s">
        <v>3962</v>
      </c>
      <c r="C574" s="707"/>
      <c r="D574" s="678" t="s">
        <v>376</v>
      </c>
      <c r="E574" s="695">
        <v>1.2</v>
      </c>
      <c r="F574" s="696">
        <v>1.589</v>
      </c>
      <c r="G574" s="697" t="s">
        <v>3966</v>
      </c>
      <c r="H574" s="671" t="s">
        <v>1051</v>
      </c>
      <c r="I574" s="698">
        <v>705178</v>
      </c>
      <c r="J574" s="698">
        <v>1239614</v>
      </c>
      <c r="K574" s="692"/>
      <c r="L574" s="139"/>
    </row>
    <row r="575" spans="1:12" s="3" customFormat="1" ht="15.75" customHeight="1">
      <c r="A575" s="786" t="s">
        <v>1166</v>
      </c>
      <c r="B575" s="787"/>
      <c r="C575" s="366"/>
      <c r="D575" s="126"/>
      <c r="E575" s="449"/>
      <c r="F575" s="505"/>
      <c r="G575" s="612"/>
      <c r="H575" s="126"/>
      <c r="I575" s="127"/>
      <c r="J575" s="127"/>
      <c r="K575" s="126"/>
      <c r="L575" s="128"/>
    </row>
    <row r="576" spans="1:12" s="2" customFormat="1" ht="15.75" customHeight="1">
      <c r="A576" s="37" t="s">
        <v>1</v>
      </c>
      <c r="B576" s="46" t="s">
        <v>1167</v>
      </c>
      <c r="C576" s="357"/>
      <c r="D576" s="129"/>
      <c r="E576" s="450"/>
      <c r="F576" s="506"/>
      <c r="G576" s="613"/>
      <c r="H576" s="130"/>
      <c r="I576" s="315"/>
      <c r="J576" s="315"/>
      <c r="K576" s="45"/>
      <c r="L576" s="45"/>
    </row>
    <row r="577" spans="1:12" s="2" customFormat="1" ht="15.75" customHeight="1">
      <c r="A577" s="118">
        <v>1</v>
      </c>
      <c r="B577" s="51" t="s">
        <v>1168</v>
      </c>
      <c r="C577" s="351" t="s">
        <v>1169</v>
      </c>
      <c r="D577" s="70" t="s">
        <v>376</v>
      </c>
      <c r="E577" s="417">
        <v>6.23</v>
      </c>
      <c r="F577" s="158">
        <v>0.35</v>
      </c>
      <c r="G577" s="242" t="s">
        <v>619</v>
      </c>
      <c r="H577" s="348" t="s">
        <v>585</v>
      </c>
      <c r="I577" s="306">
        <v>465413</v>
      </c>
      <c r="J577" s="306">
        <v>1246482</v>
      </c>
      <c r="K577" s="25"/>
      <c r="L577" s="51"/>
    </row>
    <row r="578" spans="1:12" s="2" customFormat="1" ht="15.75" customHeight="1">
      <c r="A578" s="82">
        <v>2</v>
      </c>
      <c r="B578" s="92" t="s">
        <v>890</v>
      </c>
      <c r="C578" s="360" t="s">
        <v>1169</v>
      </c>
      <c r="D578" s="84" t="s">
        <v>376</v>
      </c>
      <c r="E578" s="420">
        <v>22.07</v>
      </c>
      <c r="F578" s="167">
        <v>0.55</v>
      </c>
      <c r="G578" s="604" t="s">
        <v>622</v>
      </c>
      <c r="H578" s="131" t="s">
        <v>321</v>
      </c>
      <c r="I578" s="308">
        <v>465402</v>
      </c>
      <c r="J578" s="308">
        <v>1246426</v>
      </c>
      <c r="K578" s="25"/>
      <c r="L578" s="92"/>
    </row>
    <row r="579" spans="1:12" s="3" customFormat="1" ht="15.75" customHeight="1">
      <c r="A579" s="786" t="s">
        <v>1170</v>
      </c>
      <c r="B579" s="787"/>
      <c r="C579" s="366"/>
      <c r="D579" s="126"/>
      <c r="E579" s="451"/>
      <c r="F579" s="507"/>
      <c r="G579" s="612"/>
      <c r="H579" s="126"/>
      <c r="I579" s="127"/>
      <c r="J579" s="127"/>
      <c r="K579" s="126"/>
      <c r="L579" s="128"/>
    </row>
    <row r="580" spans="1:12" s="2" customFormat="1" ht="15.75" customHeight="1">
      <c r="A580" s="39" t="s">
        <v>1</v>
      </c>
      <c r="B580" s="76" t="s">
        <v>1171</v>
      </c>
      <c r="C580" s="351"/>
      <c r="D580" s="132"/>
      <c r="E580" s="452"/>
      <c r="F580" s="508"/>
      <c r="G580" s="614"/>
      <c r="H580" s="133"/>
      <c r="I580" s="293"/>
      <c r="J580" s="293"/>
      <c r="K580" s="51"/>
      <c r="L580" s="51"/>
    </row>
    <row r="581" spans="1:12" s="2" customFormat="1" ht="15.75" customHeight="1">
      <c r="A581" s="118">
        <v>1</v>
      </c>
      <c r="B581" s="51" t="s">
        <v>7</v>
      </c>
      <c r="C581" s="351" t="s">
        <v>3627</v>
      </c>
      <c r="D581" s="70" t="s">
        <v>376</v>
      </c>
      <c r="E581" s="417">
        <v>35</v>
      </c>
      <c r="F581" s="158">
        <v>0.45</v>
      </c>
      <c r="G581" s="603" t="s">
        <v>619</v>
      </c>
      <c r="H581" s="348" t="s">
        <v>585</v>
      </c>
      <c r="I581" s="310">
        <v>477629</v>
      </c>
      <c r="J581" s="310">
        <v>1264428</v>
      </c>
      <c r="K581" s="25"/>
      <c r="L581" s="51"/>
    </row>
    <row r="582" spans="1:12" s="2" customFormat="1" ht="15.75" customHeight="1">
      <c r="A582" s="39" t="s">
        <v>2</v>
      </c>
      <c r="B582" s="76" t="s">
        <v>1172</v>
      </c>
      <c r="C582" s="351"/>
      <c r="D582" s="132"/>
      <c r="E582" s="452"/>
      <c r="F582" s="508"/>
      <c r="G582" s="614"/>
      <c r="H582" s="133"/>
      <c r="I582" s="293"/>
      <c r="J582" s="293"/>
      <c r="K582" s="90"/>
      <c r="L582" s="51"/>
    </row>
    <row r="583" spans="1:12" s="2" customFormat="1" ht="15.75" customHeight="1">
      <c r="A583" s="723">
        <v>1</v>
      </c>
      <c r="B583" s="724" t="s">
        <v>4035</v>
      </c>
      <c r="C583" s="707"/>
      <c r="D583" s="678" t="s">
        <v>376</v>
      </c>
      <c r="E583" s="725">
        <v>30</v>
      </c>
      <c r="F583" s="726">
        <v>0.25</v>
      </c>
      <c r="G583" s="727" t="s">
        <v>1051</v>
      </c>
      <c r="H583" s="699" t="s">
        <v>1051</v>
      </c>
      <c r="I583" s="728">
        <v>478554</v>
      </c>
      <c r="J583" s="728">
        <v>1263203</v>
      </c>
      <c r="K583" s="90"/>
      <c r="L583" s="51"/>
    </row>
    <row r="584" spans="1:12" s="2" customFormat="1" ht="15.75" customHeight="1">
      <c r="A584" s="729">
        <v>2</v>
      </c>
      <c r="B584" s="724" t="s">
        <v>4036</v>
      </c>
      <c r="C584" s="707"/>
      <c r="D584" s="678" t="s">
        <v>376</v>
      </c>
      <c r="E584" s="725">
        <v>26.6</v>
      </c>
      <c r="F584" s="726">
        <v>0.3</v>
      </c>
      <c r="G584" s="727" t="s">
        <v>3432</v>
      </c>
      <c r="H584" s="730" t="s">
        <v>3432</v>
      </c>
      <c r="I584" s="731">
        <v>478721</v>
      </c>
      <c r="J584" s="731">
        <v>1262787</v>
      </c>
      <c r="K584" s="25"/>
      <c r="L584" s="51"/>
    </row>
    <row r="585" spans="1:12" s="2" customFormat="1" ht="15.75" customHeight="1">
      <c r="A585" s="118">
        <v>3</v>
      </c>
      <c r="B585" s="51" t="s">
        <v>7</v>
      </c>
      <c r="C585" s="351" t="s">
        <v>613</v>
      </c>
      <c r="D585" s="70" t="s">
        <v>376</v>
      </c>
      <c r="E585" s="417">
        <v>55</v>
      </c>
      <c r="F585" s="158">
        <v>0.65</v>
      </c>
      <c r="G585" s="603" t="s">
        <v>619</v>
      </c>
      <c r="H585" s="348" t="s">
        <v>321</v>
      </c>
      <c r="I585" s="310">
        <v>478718</v>
      </c>
      <c r="J585" s="310">
        <v>1262792</v>
      </c>
      <c r="K585" s="25"/>
      <c r="L585" s="51"/>
    </row>
    <row r="586" spans="1:12" s="2" customFormat="1" ht="15.75" customHeight="1">
      <c r="A586" s="39" t="s">
        <v>3</v>
      </c>
      <c r="B586" s="76" t="s">
        <v>1173</v>
      </c>
      <c r="C586" s="351"/>
      <c r="D586" s="339"/>
      <c r="E586" s="453"/>
      <c r="F586" s="509"/>
      <c r="G586" s="615"/>
      <c r="H586" s="340"/>
      <c r="I586" s="343"/>
      <c r="J586" s="343"/>
      <c r="K586" s="90"/>
      <c r="L586" s="51"/>
    </row>
    <row r="587" spans="1:12" s="2" customFormat="1" ht="15.75" customHeight="1">
      <c r="A587" s="118">
        <v>1</v>
      </c>
      <c r="B587" s="51" t="s">
        <v>7</v>
      </c>
      <c r="C587" s="351" t="s">
        <v>1174</v>
      </c>
      <c r="D587" s="70" t="s">
        <v>376</v>
      </c>
      <c r="E587" s="417">
        <v>26.9</v>
      </c>
      <c r="F587" s="158">
        <v>0.15</v>
      </c>
      <c r="G587" s="603" t="s">
        <v>619</v>
      </c>
      <c r="H587" s="348" t="s">
        <v>3628</v>
      </c>
      <c r="I587" s="310">
        <v>479306</v>
      </c>
      <c r="J587" s="310">
        <v>1261915</v>
      </c>
      <c r="K587" s="25"/>
      <c r="L587" s="51"/>
    </row>
    <row r="588" spans="1:12" s="1" customFormat="1" ht="15.75" customHeight="1">
      <c r="A588" s="39" t="s">
        <v>730</v>
      </c>
      <c r="B588" s="76" t="s">
        <v>1175</v>
      </c>
      <c r="C588" s="351"/>
      <c r="D588" s="339"/>
      <c r="E588" s="452"/>
      <c r="F588" s="508"/>
      <c r="G588" s="615"/>
      <c r="H588" s="340"/>
      <c r="I588" s="295"/>
      <c r="J588" s="295"/>
      <c r="K588" s="90"/>
      <c r="L588" s="51"/>
    </row>
    <row r="589" spans="1:12" s="1" customFormat="1" ht="15.75" customHeight="1">
      <c r="A589" s="29">
        <v>1</v>
      </c>
      <c r="B589" s="51" t="s">
        <v>7</v>
      </c>
      <c r="C589" s="365"/>
      <c r="D589" s="70" t="s">
        <v>376</v>
      </c>
      <c r="E589" s="417">
        <v>59</v>
      </c>
      <c r="F589" s="158">
        <v>0.2</v>
      </c>
      <c r="G589" s="659" t="s">
        <v>1051</v>
      </c>
      <c r="H589" s="348" t="s">
        <v>1051</v>
      </c>
      <c r="I589" s="297">
        <v>483308</v>
      </c>
      <c r="J589" s="297">
        <v>1262486</v>
      </c>
      <c r="K589" s="90"/>
      <c r="L589" s="139"/>
    </row>
    <row r="590" spans="1:12" s="1" customFormat="1" ht="15.75" customHeight="1">
      <c r="A590" s="29">
        <v>2</v>
      </c>
      <c r="B590" s="51" t="s">
        <v>7</v>
      </c>
      <c r="C590" s="351" t="s">
        <v>1176</v>
      </c>
      <c r="D590" s="70" t="s">
        <v>376</v>
      </c>
      <c r="E590" s="417">
        <v>59.3</v>
      </c>
      <c r="F590" s="158">
        <v>0.54</v>
      </c>
      <c r="G590" s="642" t="s">
        <v>619</v>
      </c>
      <c r="H590" s="348" t="s">
        <v>3629</v>
      </c>
      <c r="I590" s="310">
        <v>473315</v>
      </c>
      <c r="J590" s="310">
        <v>1262449</v>
      </c>
      <c r="K590" s="90"/>
      <c r="L590" s="139"/>
    </row>
    <row r="591" spans="1:12" s="1" customFormat="1" ht="15.75" customHeight="1">
      <c r="A591" s="39" t="s">
        <v>811</v>
      </c>
      <c r="B591" s="76" t="s">
        <v>4034</v>
      </c>
      <c r="C591" s="367"/>
      <c r="D591" s="336"/>
      <c r="E591" s="454"/>
      <c r="F591" s="510"/>
      <c r="G591" s="616"/>
      <c r="H591" s="337"/>
      <c r="I591" s="338"/>
      <c r="J591" s="338"/>
      <c r="K591" s="90"/>
      <c r="L591" s="139"/>
    </row>
    <row r="592" spans="1:12" s="1" customFormat="1" ht="15.75" customHeight="1">
      <c r="A592" s="29">
        <v>1</v>
      </c>
      <c r="B592" s="139" t="s">
        <v>7</v>
      </c>
      <c r="C592" s="365"/>
      <c r="D592" s="70" t="s">
        <v>376</v>
      </c>
      <c r="E592" s="438">
        <v>74.43</v>
      </c>
      <c r="F592" s="158">
        <v>0.5</v>
      </c>
      <c r="G592" s="642" t="s">
        <v>1051</v>
      </c>
      <c r="H592" s="348" t="s">
        <v>1051</v>
      </c>
      <c r="I592" s="297">
        <v>477972</v>
      </c>
      <c r="J592" s="297">
        <v>1263951</v>
      </c>
      <c r="K592" s="90"/>
      <c r="L592" s="139"/>
    </row>
    <row r="593" spans="1:12" s="1" customFormat="1" ht="15.75" customHeight="1">
      <c r="A593" s="39" t="s">
        <v>2176</v>
      </c>
      <c r="B593" s="76" t="s">
        <v>4037</v>
      </c>
      <c r="C593" s="367"/>
      <c r="D593" s="336"/>
      <c r="E593" s="454"/>
      <c r="F593" s="510"/>
      <c r="G593" s="616"/>
      <c r="H593" s="337"/>
      <c r="I593" s="338"/>
      <c r="J593" s="338"/>
      <c r="K593" s="90"/>
      <c r="L593" s="139"/>
    </row>
    <row r="594" spans="1:12" s="1" customFormat="1" ht="15.75" customHeight="1">
      <c r="A594" s="29">
        <v>1</v>
      </c>
      <c r="B594" s="51" t="s">
        <v>7</v>
      </c>
      <c r="C594" s="365"/>
      <c r="D594" s="70" t="s">
        <v>376</v>
      </c>
      <c r="E594" s="438">
        <v>10.47</v>
      </c>
      <c r="F594" s="660">
        <v>0.15</v>
      </c>
      <c r="G594" s="642" t="s">
        <v>1051</v>
      </c>
      <c r="H594" s="348" t="s">
        <v>1051</v>
      </c>
      <c r="I594" s="297">
        <v>480927</v>
      </c>
      <c r="J594" s="297">
        <v>1260754</v>
      </c>
      <c r="K594" s="90"/>
      <c r="L594" s="139"/>
    </row>
    <row r="595" spans="1:12" s="3" customFormat="1" ht="15.75" customHeight="1">
      <c r="A595" s="788" t="s">
        <v>1177</v>
      </c>
      <c r="B595" s="789"/>
      <c r="C595" s="366"/>
      <c r="D595" s="126"/>
      <c r="E595" s="451"/>
      <c r="F595" s="507"/>
      <c r="G595" s="612"/>
      <c r="H595" s="126"/>
      <c r="I595" s="127"/>
      <c r="J595" s="127"/>
      <c r="K595" s="126"/>
      <c r="L595" s="128"/>
    </row>
    <row r="596" spans="1:12" s="1" customFormat="1" ht="15.75" customHeight="1">
      <c r="A596" s="39" t="s">
        <v>1</v>
      </c>
      <c r="B596" s="76" t="s">
        <v>1178</v>
      </c>
      <c r="C596" s="351"/>
      <c r="D596" s="132"/>
      <c r="E596" s="452"/>
      <c r="F596" s="508"/>
      <c r="G596" s="614"/>
      <c r="H596" s="133"/>
      <c r="I596" s="295"/>
      <c r="J596" s="295"/>
      <c r="K596" s="90"/>
      <c r="L596" s="51"/>
    </row>
    <row r="597" spans="1:12" s="1" customFormat="1" ht="15.75" customHeight="1">
      <c r="A597" s="118">
        <v>1</v>
      </c>
      <c r="B597" s="51" t="s">
        <v>7</v>
      </c>
      <c r="C597" s="351" t="s">
        <v>1179</v>
      </c>
      <c r="D597" s="70" t="s">
        <v>376</v>
      </c>
      <c r="E597" s="417">
        <v>3.95</v>
      </c>
      <c r="F597" s="158">
        <v>0.3</v>
      </c>
      <c r="G597" s="603" t="s">
        <v>619</v>
      </c>
      <c r="H597" s="348" t="s">
        <v>585</v>
      </c>
      <c r="I597" s="310">
        <v>484366</v>
      </c>
      <c r="J597" s="310">
        <v>266007</v>
      </c>
      <c r="K597" s="25"/>
      <c r="L597" s="51"/>
    </row>
    <row r="598" spans="1:12" s="1" customFormat="1" ht="15.75" customHeight="1">
      <c r="A598" s="39" t="s">
        <v>2</v>
      </c>
      <c r="B598" s="76" t="s">
        <v>1180</v>
      </c>
      <c r="C598" s="351"/>
      <c r="D598" s="132"/>
      <c r="E598" s="452"/>
      <c r="F598" s="508"/>
      <c r="G598" s="617"/>
      <c r="H598" s="134"/>
      <c r="I598" s="295"/>
      <c r="J598" s="295"/>
      <c r="K598" s="90"/>
      <c r="L598" s="51"/>
    </row>
    <row r="599" spans="1:12" s="1" customFormat="1" ht="15.75" customHeight="1">
      <c r="A599" s="118">
        <v>1</v>
      </c>
      <c r="B599" s="51" t="s">
        <v>7</v>
      </c>
      <c r="C599" s="351" t="s">
        <v>164</v>
      </c>
      <c r="D599" s="70" t="s">
        <v>376</v>
      </c>
      <c r="E599" s="417">
        <v>18.3</v>
      </c>
      <c r="F599" s="158">
        <v>0.46</v>
      </c>
      <c r="G599" s="603" t="s">
        <v>619</v>
      </c>
      <c r="H599" s="348" t="s">
        <v>3630</v>
      </c>
      <c r="I599" s="310">
        <v>484268</v>
      </c>
      <c r="J599" s="310">
        <v>1265886</v>
      </c>
      <c r="K599" s="25"/>
      <c r="L599" s="51"/>
    </row>
    <row r="600" spans="1:12" s="1" customFormat="1" ht="15.75" customHeight="1">
      <c r="A600" s="39" t="s">
        <v>3</v>
      </c>
      <c r="B600" s="76" t="s">
        <v>1181</v>
      </c>
      <c r="C600" s="351"/>
      <c r="D600" s="132"/>
      <c r="E600" s="417"/>
      <c r="F600" s="508"/>
      <c r="G600" s="617"/>
      <c r="H600" s="134"/>
      <c r="I600" s="295"/>
      <c r="J600" s="295"/>
      <c r="K600" s="90"/>
      <c r="L600" s="51"/>
    </row>
    <row r="601" spans="1:12" s="1" customFormat="1" ht="15.75" customHeight="1">
      <c r="A601" s="39">
        <v>1</v>
      </c>
      <c r="B601" s="76" t="s">
        <v>4031</v>
      </c>
      <c r="C601" s="351"/>
      <c r="D601" s="132"/>
      <c r="E601" s="452"/>
      <c r="F601" s="508"/>
      <c r="G601" s="617"/>
      <c r="H601" s="134"/>
      <c r="I601" s="295"/>
      <c r="J601" s="295"/>
      <c r="K601" s="90"/>
      <c r="L601" s="139"/>
    </row>
    <row r="602" spans="1:12" s="1" customFormat="1" ht="15.75" customHeight="1">
      <c r="A602" s="39" t="s">
        <v>4033</v>
      </c>
      <c r="B602" s="51" t="s">
        <v>7</v>
      </c>
      <c r="C602" s="351"/>
      <c r="D602" s="70" t="s">
        <v>376</v>
      </c>
      <c r="E602" s="417">
        <v>28.66</v>
      </c>
      <c r="F602" s="158">
        <v>0.15</v>
      </c>
      <c r="G602" s="642" t="s">
        <v>1051</v>
      </c>
      <c r="H602" s="348" t="s">
        <v>1051</v>
      </c>
      <c r="I602" s="295">
        <v>483792</v>
      </c>
      <c r="J602" s="295">
        <v>1263810</v>
      </c>
      <c r="K602" s="90"/>
      <c r="L602" s="139"/>
    </row>
    <row r="603" spans="1:12" s="1" customFormat="1" ht="15.75" customHeight="1">
      <c r="A603" s="39">
        <v>2</v>
      </c>
      <c r="B603" s="76" t="s">
        <v>4032</v>
      </c>
      <c r="C603" s="351"/>
      <c r="D603" s="132"/>
      <c r="E603" s="452"/>
      <c r="F603" s="508"/>
      <c r="G603" s="617"/>
      <c r="H603" s="134"/>
      <c r="I603" s="295"/>
      <c r="J603" s="295"/>
      <c r="K603" s="90"/>
      <c r="L603" s="139"/>
    </row>
    <row r="604" spans="1:12" s="1" customFormat="1" ht="15.75" customHeight="1">
      <c r="A604" s="118" t="s">
        <v>4033</v>
      </c>
      <c r="B604" s="51" t="s">
        <v>7</v>
      </c>
      <c r="C604" s="351" t="s">
        <v>1179</v>
      </c>
      <c r="D604" s="70" t="s">
        <v>376</v>
      </c>
      <c r="E604" s="417">
        <v>39.56</v>
      </c>
      <c r="F604" s="158">
        <v>0.61</v>
      </c>
      <c r="G604" s="642" t="s">
        <v>619</v>
      </c>
      <c r="H604" s="348" t="s">
        <v>321</v>
      </c>
      <c r="I604" s="310">
        <v>483383</v>
      </c>
      <c r="J604" s="310">
        <v>1264011</v>
      </c>
      <c r="K604" s="90"/>
      <c r="L604" s="139"/>
    </row>
    <row r="605" spans="1:12" s="1" customFormat="1" ht="15.75" customHeight="1">
      <c r="A605" s="39" t="s">
        <v>730</v>
      </c>
      <c r="B605" s="76" t="s">
        <v>4034</v>
      </c>
      <c r="C605" s="367"/>
      <c r="D605" s="336"/>
      <c r="E605" s="454"/>
      <c r="F605" s="510"/>
      <c r="G605" s="616"/>
      <c r="H605" s="337"/>
      <c r="I605" s="338"/>
      <c r="J605" s="338"/>
      <c r="K605" s="90"/>
      <c r="L605" s="139"/>
    </row>
    <row r="606" spans="1:12" s="1" customFormat="1" ht="15.75" customHeight="1">
      <c r="A606" s="661">
        <v>1</v>
      </c>
      <c r="B606" s="51" t="s">
        <v>7</v>
      </c>
      <c r="C606" s="365"/>
      <c r="D606" s="70" t="s">
        <v>376</v>
      </c>
      <c r="E606" s="438">
        <v>25.44</v>
      </c>
      <c r="F606" s="158">
        <v>0.45</v>
      </c>
      <c r="G606" s="642" t="s">
        <v>1051</v>
      </c>
      <c r="H606" s="348" t="s">
        <v>1051</v>
      </c>
      <c r="I606" s="297">
        <v>477972</v>
      </c>
      <c r="J606" s="297">
        <v>1263951</v>
      </c>
      <c r="K606" s="90"/>
      <c r="L606" s="139"/>
    </row>
    <row r="607" spans="1:12" s="1" customFormat="1" ht="15.75" customHeight="1">
      <c r="A607" s="700" t="s">
        <v>811</v>
      </c>
      <c r="B607" s="685" t="s">
        <v>3940</v>
      </c>
      <c r="C607" s="732"/>
      <c r="D607" s="733"/>
      <c r="E607" s="734"/>
      <c r="F607" s="735"/>
      <c r="G607" s="736"/>
      <c r="H607" s="737"/>
      <c r="I607" s="738"/>
      <c r="J607" s="738"/>
      <c r="K607" s="739"/>
      <c r="L607" s="139"/>
    </row>
    <row r="608" spans="1:12" s="1" customFormat="1" ht="15.75" customHeight="1">
      <c r="A608" s="740">
        <v>1</v>
      </c>
      <c r="B608" s="693" t="s">
        <v>3954</v>
      </c>
      <c r="C608" s="720"/>
      <c r="D608" s="678" t="s">
        <v>376</v>
      </c>
      <c r="E608" s="695">
        <v>46.5</v>
      </c>
      <c r="F608" s="696">
        <v>3.022</v>
      </c>
      <c r="G608" s="741" t="s">
        <v>3955</v>
      </c>
      <c r="H608" s="699" t="s">
        <v>3693</v>
      </c>
      <c r="I608" s="742">
        <v>537000</v>
      </c>
      <c r="J608" s="742">
        <v>1252692</v>
      </c>
      <c r="K608" s="739"/>
      <c r="L608" s="139"/>
    </row>
    <row r="609" spans="1:12" s="1" customFormat="1" ht="13.5">
      <c r="A609" s="743" t="s">
        <v>1182</v>
      </c>
      <c r="B609" s="744"/>
      <c r="C609" s="745"/>
      <c r="D609" s="744"/>
      <c r="E609" s="746"/>
      <c r="F609" s="747"/>
      <c r="G609" s="744"/>
      <c r="H609" s="744"/>
      <c r="I609" s="744"/>
      <c r="J609" s="744"/>
      <c r="K609" s="744"/>
      <c r="L609" s="350"/>
    </row>
    <row r="610" spans="1:12" s="3" customFormat="1" ht="15.75" customHeight="1">
      <c r="A610" s="752" t="s">
        <v>1184</v>
      </c>
      <c r="B610" s="754"/>
      <c r="C610" s="354"/>
      <c r="D610" s="135"/>
      <c r="E610" s="455"/>
      <c r="F610" s="511"/>
      <c r="G610" s="618"/>
      <c r="H610" s="135"/>
      <c r="I610" s="136"/>
      <c r="J610" s="136"/>
      <c r="K610" s="135"/>
      <c r="L610" s="59"/>
    </row>
    <row r="611" spans="1:12" s="3" customFormat="1" ht="15.75" customHeight="1">
      <c r="A611" s="137" t="s">
        <v>1</v>
      </c>
      <c r="B611" s="138" t="s">
        <v>1185</v>
      </c>
      <c r="C611" s="354"/>
      <c r="D611" s="135"/>
      <c r="E611" s="455"/>
      <c r="F611" s="511"/>
      <c r="G611" s="618"/>
      <c r="H611" s="135"/>
      <c r="I611" s="136"/>
      <c r="J611" s="136"/>
      <c r="K611" s="135"/>
      <c r="L611" s="59"/>
    </row>
    <row r="612" spans="1:12" s="1" customFormat="1" ht="15.75" customHeight="1">
      <c r="A612" s="23">
        <v>1</v>
      </c>
      <c r="B612" s="240" t="s">
        <v>1186</v>
      </c>
      <c r="C612" s="353" t="s">
        <v>3851</v>
      </c>
      <c r="D612" s="25" t="s">
        <v>376</v>
      </c>
      <c r="E612" s="456">
        <v>32.13</v>
      </c>
      <c r="F612" s="512">
        <v>2.957</v>
      </c>
      <c r="G612" s="244" t="s">
        <v>3716</v>
      </c>
      <c r="H612" s="23" t="s">
        <v>1859</v>
      </c>
      <c r="I612" s="389">
        <v>458951</v>
      </c>
      <c r="J612" s="389">
        <v>1226278</v>
      </c>
      <c r="K612" s="25"/>
      <c r="L612" s="23"/>
    </row>
    <row r="613" spans="1:12" s="1" customFormat="1" ht="15.75" customHeight="1">
      <c r="A613" s="24">
        <v>2</v>
      </c>
      <c r="B613" s="51" t="s">
        <v>4119</v>
      </c>
      <c r="C613" s="353" t="s">
        <v>3851</v>
      </c>
      <c r="D613" s="25" t="s">
        <v>376</v>
      </c>
      <c r="E613" s="417">
        <v>21.64</v>
      </c>
      <c r="F613" s="158">
        <v>2.096</v>
      </c>
      <c r="G613" s="41" t="s">
        <v>1187</v>
      </c>
      <c r="H613" s="24" t="s">
        <v>1859</v>
      </c>
      <c r="I613" s="390">
        <v>458269.7767</v>
      </c>
      <c r="J613" s="390">
        <v>1226100.0655</v>
      </c>
      <c r="K613" s="25"/>
      <c r="L613" s="51"/>
    </row>
    <row r="614" spans="1:12" s="1" customFormat="1" ht="15.75" customHeight="1">
      <c r="A614" s="24">
        <v>3</v>
      </c>
      <c r="B614" s="51" t="s">
        <v>4120</v>
      </c>
      <c r="C614" s="353" t="s">
        <v>3851</v>
      </c>
      <c r="D614" s="25" t="s">
        <v>376</v>
      </c>
      <c r="E614" s="417">
        <v>25.82</v>
      </c>
      <c r="F614" s="158">
        <v>2.511</v>
      </c>
      <c r="G614" s="41" t="s">
        <v>3717</v>
      </c>
      <c r="H614" s="24" t="s">
        <v>4139</v>
      </c>
      <c r="I614" s="390">
        <v>458912.9403</v>
      </c>
      <c r="J614" s="390">
        <v>1226089.528</v>
      </c>
      <c r="K614" s="25"/>
      <c r="L614" s="51"/>
    </row>
    <row r="615" spans="1:12" s="1" customFormat="1" ht="15.75" customHeight="1">
      <c r="A615" s="24">
        <v>4</v>
      </c>
      <c r="B615" s="51" t="s">
        <v>4121</v>
      </c>
      <c r="C615" s="353" t="s">
        <v>3851</v>
      </c>
      <c r="D615" s="25" t="s">
        <v>376</v>
      </c>
      <c r="E615" s="417">
        <v>4.3</v>
      </c>
      <c r="F615" s="158">
        <v>0.548</v>
      </c>
      <c r="G615" s="41" t="s">
        <v>3718</v>
      </c>
      <c r="H615" s="24" t="s">
        <v>4140</v>
      </c>
      <c r="I615" s="390">
        <v>459593.746</v>
      </c>
      <c r="J615" s="390">
        <v>1227071.6082</v>
      </c>
      <c r="K615" s="25"/>
      <c r="L615" s="51"/>
    </row>
    <row r="616" spans="1:12" s="1" customFormat="1" ht="15.75" customHeight="1">
      <c r="A616" s="24">
        <v>5</v>
      </c>
      <c r="B616" s="51" t="s">
        <v>4122</v>
      </c>
      <c r="C616" s="353" t="s">
        <v>3851</v>
      </c>
      <c r="D616" s="25" t="s">
        <v>376</v>
      </c>
      <c r="E616" s="417">
        <v>5.2</v>
      </c>
      <c r="F616" s="158">
        <v>1.16</v>
      </c>
      <c r="G616" s="41" t="s">
        <v>3719</v>
      </c>
      <c r="H616" s="24" t="s">
        <v>4141</v>
      </c>
      <c r="I616" s="390">
        <v>459719.272</v>
      </c>
      <c r="J616" s="390">
        <v>1226746.23</v>
      </c>
      <c r="K616" s="25"/>
      <c r="L616" s="51"/>
    </row>
    <row r="617" spans="1:12" s="1" customFormat="1" ht="15.75" customHeight="1">
      <c r="A617" s="24">
        <v>6</v>
      </c>
      <c r="B617" s="51" t="s">
        <v>4123</v>
      </c>
      <c r="C617" s="353" t="s">
        <v>3851</v>
      </c>
      <c r="D617" s="25" t="s">
        <v>376</v>
      </c>
      <c r="E617" s="417">
        <v>5.7</v>
      </c>
      <c r="F617" s="158">
        <v>0.656</v>
      </c>
      <c r="G617" s="41" t="s">
        <v>3719</v>
      </c>
      <c r="H617" s="24" t="s">
        <v>4142</v>
      </c>
      <c r="I617" s="390">
        <v>459593.7914</v>
      </c>
      <c r="J617" s="390">
        <v>1227071.5802</v>
      </c>
      <c r="K617" s="25"/>
      <c r="L617" s="51"/>
    </row>
    <row r="618" spans="1:12" s="1" customFormat="1" ht="15.75" customHeight="1">
      <c r="A618" s="24">
        <v>7</v>
      </c>
      <c r="B618" s="51" t="s">
        <v>1188</v>
      </c>
      <c r="C618" s="353" t="s">
        <v>3851</v>
      </c>
      <c r="D618" s="25" t="s">
        <v>376</v>
      </c>
      <c r="E618" s="417">
        <v>18.34</v>
      </c>
      <c r="F618" s="158">
        <v>3.261</v>
      </c>
      <c r="G618" s="41" t="s">
        <v>1189</v>
      </c>
      <c r="H618" s="24" t="s">
        <v>4143</v>
      </c>
      <c r="I618" s="390">
        <v>459547.8494</v>
      </c>
      <c r="J618" s="390">
        <v>1225833.0157</v>
      </c>
      <c r="K618" s="25"/>
      <c r="L618" s="51"/>
    </row>
    <row r="619" spans="1:12" s="1" customFormat="1" ht="15.75" customHeight="1">
      <c r="A619" s="24">
        <v>8</v>
      </c>
      <c r="B619" s="51" t="s">
        <v>4124</v>
      </c>
      <c r="C619" s="353" t="s">
        <v>3851</v>
      </c>
      <c r="D619" s="25" t="s">
        <v>376</v>
      </c>
      <c r="E619" s="417">
        <v>18.66</v>
      </c>
      <c r="F619" s="158">
        <v>2.219</v>
      </c>
      <c r="G619" s="41" t="s">
        <v>1189</v>
      </c>
      <c r="H619" s="24" t="s">
        <v>4143</v>
      </c>
      <c r="I619" s="390">
        <v>459226.1797</v>
      </c>
      <c r="J619" s="390">
        <v>1224868.954</v>
      </c>
      <c r="K619" s="25"/>
      <c r="L619" s="51"/>
    </row>
    <row r="620" spans="1:12" s="1" customFormat="1" ht="15.75" customHeight="1">
      <c r="A620" s="24">
        <v>9</v>
      </c>
      <c r="B620" s="51" t="s">
        <v>4125</v>
      </c>
      <c r="C620" s="351" t="s">
        <v>3852</v>
      </c>
      <c r="D620" s="25" t="s">
        <v>376</v>
      </c>
      <c r="E620" s="417">
        <v>14.11</v>
      </c>
      <c r="F620" s="158">
        <v>2.587</v>
      </c>
      <c r="G620" s="41" t="s">
        <v>3720</v>
      </c>
      <c r="H620" s="24" t="s">
        <v>4144</v>
      </c>
      <c r="I620" s="390">
        <v>460171.1638</v>
      </c>
      <c r="J620" s="390">
        <v>1224813.3245</v>
      </c>
      <c r="K620" s="25"/>
      <c r="L620" s="51"/>
    </row>
    <row r="621" spans="1:12" s="1" customFormat="1" ht="15.75" customHeight="1">
      <c r="A621" s="24">
        <v>10</v>
      </c>
      <c r="B621" s="51" t="s">
        <v>4126</v>
      </c>
      <c r="C621" s="351" t="s">
        <v>3852</v>
      </c>
      <c r="D621" s="25" t="s">
        <v>376</v>
      </c>
      <c r="E621" s="417">
        <v>3.32</v>
      </c>
      <c r="F621" s="158">
        <v>0.63</v>
      </c>
      <c r="G621" s="41" t="s">
        <v>3721</v>
      </c>
      <c r="H621" s="24" t="s">
        <v>4145</v>
      </c>
      <c r="I621" s="390">
        <v>459775.1823</v>
      </c>
      <c r="J621" s="390">
        <v>1225346.2676</v>
      </c>
      <c r="K621" s="25"/>
      <c r="L621" s="51"/>
    </row>
    <row r="622" spans="1:12" s="1" customFormat="1" ht="15.75" customHeight="1">
      <c r="A622" s="24">
        <v>11</v>
      </c>
      <c r="B622" s="51" t="s">
        <v>4127</v>
      </c>
      <c r="C622" s="351" t="s">
        <v>3852</v>
      </c>
      <c r="D622" s="25" t="s">
        <v>376</v>
      </c>
      <c r="E622" s="417">
        <v>11.18</v>
      </c>
      <c r="F622" s="158">
        <v>1.768</v>
      </c>
      <c r="G622" s="41" t="s">
        <v>3720</v>
      </c>
      <c r="H622" s="24" t="s">
        <v>1190</v>
      </c>
      <c r="I622" s="390">
        <v>460195.0075</v>
      </c>
      <c r="J622" s="390">
        <v>1224277.0989</v>
      </c>
      <c r="K622" s="25"/>
      <c r="L622" s="51"/>
    </row>
    <row r="623" spans="1:12" s="1" customFormat="1" ht="15.75" customHeight="1">
      <c r="A623" s="24">
        <v>12</v>
      </c>
      <c r="B623" s="51" t="s">
        <v>4128</v>
      </c>
      <c r="C623" s="351" t="s">
        <v>3852</v>
      </c>
      <c r="D623" s="25" t="s">
        <v>376</v>
      </c>
      <c r="E623" s="417">
        <v>12.04</v>
      </c>
      <c r="F623" s="158">
        <v>1.017</v>
      </c>
      <c r="G623" s="41" t="s">
        <v>3720</v>
      </c>
      <c r="H623" s="24" t="s">
        <v>4144</v>
      </c>
      <c r="I623" s="390">
        <v>459790.2837</v>
      </c>
      <c r="J623" s="390">
        <v>1224056.9562</v>
      </c>
      <c r="K623" s="25"/>
      <c r="L623" s="51"/>
    </row>
    <row r="624" spans="1:12" s="1" customFormat="1" ht="15.75" customHeight="1">
      <c r="A624" s="24">
        <v>13</v>
      </c>
      <c r="B624" s="51" t="s">
        <v>4129</v>
      </c>
      <c r="C624" s="351" t="s">
        <v>3852</v>
      </c>
      <c r="D624" s="25" t="s">
        <v>376</v>
      </c>
      <c r="E624" s="417">
        <v>11.29</v>
      </c>
      <c r="F624" s="158">
        <v>1.047</v>
      </c>
      <c r="G624" s="41" t="s">
        <v>3720</v>
      </c>
      <c r="H624" s="24" t="s">
        <v>1190</v>
      </c>
      <c r="I624" s="390">
        <v>460059.9156</v>
      </c>
      <c r="J624" s="390">
        <v>1224276.5481</v>
      </c>
      <c r="K624" s="25"/>
      <c r="L624" s="51"/>
    </row>
    <row r="625" spans="1:12" s="1" customFormat="1" ht="15.75" customHeight="1">
      <c r="A625" s="24">
        <v>14</v>
      </c>
      <c r="B625" s="139" t="s">
        <v>4130</v>
      </c>
      <c r="C625" s="365" t="s">
        <v>3853</v>
      </c>
      <c r="D625" s="25" t="s">
        <v>376</v>
      </c>
      <c r="E625" s="438">
        <v>35.07</v>
      </c>
      <c r="F625" s="495">
        <v>3.22</v>
      </c>
      <c r="G625" s="41" t="s">
        <v>3720</v>
      </c>
      <c r="H625" s="29" t="s">
        <v>4144</v>
      </c>
      <c r="I625" s="391">
        <v>460166.5839</v>
      </c>
      <c r="J625" s="391">
        <v>1224795.8983</v>
      </c>
      <c r="K625" s="25"/>
      <c r="L625" s="139"/>
    </row>
    <row r="626" spans="1:12" s="1" customFormat="1" ht="15.75" customHeight="1">
      <c r="A626" s="24">
        <v>15</v>
      </c>
      <c r="B626" s="139" t="s">
        <v>4130</v>
      </c>
      <c r="C626" s="365" t="s">
        <v>3853</v>
      </c>
      <c r="D626" s="25" t="s">
        <v>376</v>
      </c>
      <c r="E626" s="438">
        <v>23.85</v>
      </c>
      <c r="F626" s="495">
        <v>5.89</v>
      </c>
      <c r="G626" s="41" t="s">
        <v>3720</v>
      </c>
      <c r="H626" s="29" t="s">
        <v>4144</v>
      </c>
      <c r="I626" s="391">
        <v>460166.5839</v>
      </c>
      <c r="J626" s="391">
        <v>1224795.8983</v>
      </c>
      <c r="K626" s="25"/>
      <c r="L626" s="139"/>
    </row>
    <row r="627" spans="1:12" s="1" customFormat="1" ht="15.75" customHeight="1">
      <c r="A627" s="24">
        <v>16</v>
      </c>
      <c r="B627" s="51" t="s">
        <v>4131</v>
      </c>
      <c r="C627" s="351" t="s">
        <v>3854</v>
      </c>
      <c r="D627" s="25" t="s">
        <v>376</v>
      </c>
      <c r="E627" s="417">
        <v>10.77</v>
      </c>
      <c r="F627" s="158">
        <v>2.12</v>
      </c>
      <c r="G627" s="41" t="s">
        <v>3722</v>
      </c>
      <c r="H627" s="24" t="s">
        <v>4146</v>
      </c>
      <c r="I627" s="390">
        <v>460225.4393</v>
      </c>
      <c r="J627" s="390">
        <v>1223847.2809</v>
      </c>
      <c r="K627" s="25"/>
      <c r="L627" s="51"/>
    </row>
    <row r="628" spans="1:12" s="1" customFormat="1" ht="15.75" customHeight="1">
      <c r="A628" s="24">
        <v>17</v>
      </c>
      <c r="B628" s="51" t="s">
        <v>4132</v>
      </c>
      <c r="C628" s="351" t="s">
        <v>3854</v>
      </c>
      <c r="D628" s="25" t="s">
        <v>376</v>
      </c>
      <c r="E628" s="417">
        <v>15.11</v>
      </c>
      <c r="F628" s="158">
        <v>0.92</v>
      </c>
      <c r="G628" s="41" t="s">
        <v>3723</v>
      </c>
      <c r="H628" s="24" t="s">
        <v>4147</v>
      </c>
      <c r="I628" s="390">
        <v>459999.4758</v>
      </c>
      <c r="J628" s="390">
        <v>1222883.5028</v>
      </c>
      <c r="K628" s="25"/>
      <c r="L628" s="51"/>
    </row>
    <row r="629" spans="1:12" s="1" customFormat="1" ht="15.75" customHeight="1">
      <c r="A629" s="24">
        <v>18</v>
      </c>
      <c r="B629" s="51" t="s">
        <v>4133</v>
      </c>
      <c r="C629" s="351" t="s">
        <v>3854</v>
      </c>
      <c r="D629" s="25" t="s">
        <v>376</v>
      </c>
      <c r="E629" s="417">
        <v>5.17</v>
      </c>
      <c r="F629" s="158">
        <v>3.968</v>
      </c>
      <c r="G629" s="41" t="s">
        <v>3724</v>
      </c>
      <c r="H629" s="24" t="s">
        <v>4148</v>
      </c>
      <c r="I629" s="390">
        <v>460160.5319</v>
      </c>
      <c r="J629" s="390">
        <v>1224726.6669</v>
      </c>
      <c r="K629" s="25"/>
      <c r="L629" s="51"/>
    </row>
    <row r="630" spans="1:12" s="1" customFormat="1" ht="15.75" customHeight="1">
      <c r="A630" s="24">
        <v>19</v>
      </c>
      <c r="B630" s="51" t="s">
        <v>4134</v>
      </c>
      <c r="C630" s="351" t="s">
        <v>3854</v>
      </c>
      <c r="D630" s="25" t="s">
        <v>376</v>
      </c>
      <c r="E630" s="417">
        <v>3.17</v>
      </c>
      <c r="F630" s="158">
        <v>0.326</v>
      </c>
      <c r="G630" s="41" t="s">
        <v>3725</v>
      </c>
      <c r="H630" s="24" t="s">
        <v>4149</v>
      </c>
      <c r="I630" s="390">
        <v>460185.5813</v>
      </c>
      <c r="J630" s="390">
        <v>1221364.4495</v>
      </c>
      <c r="K630" s="25"/>
      <c r="L630" s="51"/>
    </row>
    <row r="631" spans="1:12" s="1" customFormat="1" ht="15.75" customHeight="1">
      <c r="A631" s="24">
        <v>20</v>
      </c>
      <c r="B631" s="51" t="s">
        <v>4135</v>
      </c>
      <c r="C631" s="351" t="s">
        <v>3854</v>
      </c>
      <c r="D631" s="25" t="s">
        <v>376</v>
      </c>
      <c r="E631" s="417">
        <v>2.68</v>
      </c>
      <c r="F631" s="158">
        <v>0.314</v>
      </c>
      <c r="G631" s="41" t="s">
        <v>3725</v>
      </c>
      <c r="H631" s="24" t="s">
        <v>4150</v>
      </c>
      <c r="I631" s="390">
        <v>460396.6492</v>
      </c>
      <c r="J631" s="390">
        <v>1220839.8333</v>
      </c>
      <c r="K631" s="25"/>
      <c r="L631" s="51"/>
    </row>
    <row r="632" spans="1:12" s="1" customFormat="1" ht="15.75" customHeight="1">
      <c r="A632" s="24">
        <v>21</v>
      </c>
      <c r="B632" s="51" t="s">
        <v>1191</v>
      </c>
      <c r="C632" s="351" t="s">
        <v>3854</v>
      </c>
      <c r="D632" s="25" t="s">
        <v>376</v>
      </c>
      <c r="E632" s="417">
        <v>12.32</v>
      </c>
      <c r="F632" s="158">
        <v>1.538</v>
      </c>
      <c r="G632" s="41" t="s">
        <v>3726</v>
      </c>
      <c r="H632" s="24" t="s">
        <v>4151</v>
      </c>
      <c r="I632" s="390">
        <v>460389.6559</v>
      </c>
      <c r="J632" s="390">
        <v>1220752.7021</v>
      </c>
      <c r="K632" s="25"/>
      <c r="L632" s="51"/>
    </row>
    <row r="633" spans="1:12" s="1" customFormat="1" ht="15.75" customHeight="1">
      <c r="A633" s="24">
        <v>22</v>
      </c>
      <c r="B633" s="51" t="s">
        <v>4136</v>
      </c>
      <c r="C633" s="351" t="s">
        <v>3854</v>
      </c>
      <c r="D633" s="25" t="s">
        <v>376</v>
      </c>
      <c r="E633" s="417">
        <v>1.76</v>
      </c>
      <c r="F633" s="158">
        <v>0.32</v>
      </c>
      <c r="G633" s="41" t="s">
        <v>3725</v>
      </c>
      <c r="H633" s="24" t="s">
        <v>4152</v>
      </c>
      <c r="I633" s="390">
        <v>460396.4171</v>
      </c>
      <c r="J633" s="390">
        <v>1221224.5328</v>
      </c>
      <c r="K633" s="25"/>
      <c r="L633" s="51"/>
    </row>
    <row r="634" spans="1:12" s="1" customFormat="1" ht="15.75" customHeight="1">
      <c r="A634" s="24">
        <v>23</v>
      </c>
      <c r="B634" s="711" t="s">
        <v>1192</v>
      </c>
      <c r="C634" s="707" t="s">
        <v>3854</v>
      </c>
      <c r="D634" s="692" t="s">
        <v>376</v>
      </c>
      <c r="E634" s="453">
        <v>88.73</v>
      </c>
      <c r="F634" s="726">
        <v>1.157</v>
      </c>
      <c r="G634" s="710" t="s">
        <v>3727</v>
      </c>
      <c r="H634" s="24" t="s">
        <v>1193</v>
      </c>
      <c r="I634" s="390">
        <v>460823.24</v>
      </c>
      <c r="J634" s="390">
        <v>1223590.964</v>
      </c>
      <c r="K634" s="25"/>
      <c r="L634" s="51"/>
    </row>
    <row r="635" spans="1:12" s="1" customFormat="1" ht="15.75" customHeight="1">
      <c r="A635" s="24">
        <v>24</v>
      </c>
      <c r="B635" s="51" t="s">
        <v>1194</v>
      </c>
      <c r="C635" s="351" t="s">
        <v>381</v>
      </c>
      <c r="D635" s="25" t="s">
        <v>376</v>
      </c>
      <c r="E635" s="417">
        <v>4.3</v>
      </c>
      <c r="F635" s="158">
        <v>0.415</v>
      </c>
      <c r="G635" s="41" t="s">
        <v>1961</v>
      </c>
      <c r="H635" s="24" t="s">
        <v>4153</v>
      </c>
      <c r="I635" s="390">
        <v>459812.233</v>
      </c>
      <c r="J635" s="390">
        <v>1226389.0623</v>
      </c>
      <c r="K635" s="25"/>
      <c r="L635" s="51"/>
    </row>
    <row r="636" spans="1:12" s="1" customFormat="1" ht="15.75" customHeight="1">
      <c r="A636" s="24">
        <v>25</v>
      </c>
      <c r="B636" s="51" t="s">
        <v>1195</v>
      </c>
      <c r="C636" s="351" t="s">
        <v>381</v>
      </c>
      <c r="D636" s="25" t="s">
        <v>376</v>
      </c>
      <c r="E636" s="417">
        <v>17.8</v>
      </c>
      <c r="F636" s="158">
        <v>2.23</v>
      </c>
      <c r="G636" s="41" t="s">
        <v>3719</v>
      </c>
      <c r="H636" s="24" t="s">
        <v>4154</v>
      </c>
      <c r="I636" s="390">
        <v>459868.8988</v>
      </c>
      <c r="J636" s="390">
        <v>1225958.6073</v>
      </c>
      <c r="K636" s="25"/>
      <c r="L636" s="51"/>
    </row>
    <row r="637" spans="1:12" s="1" customFormat="1" ht="15.75" customHeight="1">
      <c r="A637" s="24">
        <v>26</v>
      </c>
      <c r="B637" s="51" t="s">
        <v>1196</v>
      </c>
      <c r="C637" s="351" t="s">
        <v>381</v>
      </c>
      <c r="D637" s="25" t="s">
        <v>376</v>
      </c>
      <c r="E637" s="417">
        <v>19.3</v>
      </c>
      <c r="F637" s="158">
        <v>0.82</v>
      </c>
      <c r="G637" s="41" t="s">
        <v>3728</v>
      </c>
      <c r="H637" s="24" t="s">
        <v>4155</v>
      </c>
      <c r="I637" s="390">
        <v>460068.2108</v>
      </c>
      <c r="J637" s="390">
        <v>1226104.192</v>
      </c>
      <c r="K637" s="25"/>
      <c r="L637" s="51"/>
    </row>
    <row r="638" spans="1:12" s="1" customFormat="1" ht="15.75" customHeight="1">
      <c r="A638" s="24">
        <v>27</v>
      </c>
      <c r="B638" s="51" t="s">
        <v>1197</v>
      </c>
      <c r="C638" s="351" t="s">
        <v>381</v>
      </c>
      <c r="D638" s="25" t="s">
        <v>376</v>
      </c>
      <c r="E638" s="417">
        <v>16</v>
      </c>
      <c r="F638" s="158">
        <v>2.438</v>
      </c>
      <c r="G638" s="41" t="s">
        <v>3729</v>
      </c>
      <c r="H638" s="24" t="s">
        <v>4156</v>
      </c>
      <c r="I638" s="390">
        <v>460305.5574</v>
      </c>
      <c r="J638" s="390">
        <v>1225863.0754</v>
      </c>
      <c r="K638" s="25"/>
      <c r="L638" s="51"/>
    </row>
    <row r="639" spans="1:12" s="1" customFormat="1" ht="15.75" customHeight="1">
      <c r="A639" s="24">
        <v>28</v>
      </c>
      <c r="B639" s="51" t="s">
        <v>1198</v>
      </c>
      <c r="C639" s="351" t="s">
        <v>381</v>
      </c>
      <c r="D639" s="25" t="s">
        <v>376</v>
      </c>
      <c r="E639" s="417">
        <v>4.4</v>
      </c>
      <c r="F639" s="158">
        <v>0.684</v>
      </c>
      <c r="G639" s="41" t="s">
        <v>3730</v>
      </c>
      <c r="H639" s="24" t="s">
        <v>4157</v>
      </c>
      <c r="I639" s="390">
        <v>460010.3004</v>
      </c>
      <c r="J639" s="390">
        <v>1225286.1541</v>
      </c>
      <c r="K639" s="25"/>
      <c r="L639" s="51"/>
    </row>
    <row r="640" spans="1:12" s="1" customFormat="1" ht="15.75" customHeight="1">
      <c r="A640" s="24">
        <v>29</v>
      </c>
      <c r="B640" s="51" t="s">
        <v>1199</v>
      </c>
      <c r="C640" s="351" t="s">
        <v>381</v>
      </c>
      <c r="D640" s="25" t="s">
        <v>376</v>
      </c>
      <c r="E640" s="417">
        <v>7.4</v>
      </c>
      <c r="F640" s="158">
        <v>0.63</v>
      </c>
      <c r="G640" s="41" t="s">
        <v>3730</v>
      </c>
      <c r="H640" s="24" t="s">
        <v>4145</v>
      </c>
      <c r="I640" s="390">
        <v>459775.1823</v>
      </c>
      <c r="J640" s="390">
        <v>1225346.2676</v>
      </c>
      <c r="K640" s="25"/>
      <c r="L640" s="51"/>
    </row>
    <row r="641" spans="1:12" s="1" customFormat="1" ht="15.75" customHeight="1">
      <c r="A641" s="24">
        <v>30</v>
      </c>
      <c r="B641" s="51" t="s">
        <v>1200</v>
      </c>
      <c r="C641" s="351" t="s">
        <v>381</v>
      </c>
      <c r="D641" s="25" t="s">
        <v>376</v>
      </c>
      <c r="E641" s="417">
        <v>1.9</v>
      </c>
      <c r="F641" s="158">
        <v>0.454</v>
      </c>
      <c r="G641" s="41" t="s">
        <v>3730</v>
      </c>
      <c r="H641" s="24" t="s">
        <v>4158</v>
      </c>
      <c r="I641" s="390">
        <v>459940.296</v>
      </c>
      <c r="J641" s="390">
        <v>1225303.7887</v>
      </c>
      <c r="K641" s="25"/>
      <c r="L641" s="51"/>
    </row>
    <row r="642" spans="1:12" s="1" customFormat="1" ht="15.75" customHeight="1">
      <c r="A642" s="24">
        <v>31</v>
      </c>
      <c r="B642" s="44" t="s">
        <v>1201</v>
      </c>
      <c r="C642" s="351" t="s">
        <v>3855</v>
      </c>
      <c r="D642" s="25" t="s">
        <v>376</v>
      </c>
      <c r="E642" s="417">
        <v>21.54</v>
      </c>
      <c r="F642" s="158">
        <v>0.574</v>
      </c>
      <c r="G642" s="41" t="s">
        <v>1202</v>
      </c>
      <c r="H642" s="24" t="s">
        <v>1051</v>
      </c>
      <c r="I642" s="390">
        <v>460956.227</v>
      </c>
      <c r="J642" s="390">
        <v>1222706.422</v>
      </c>
      <c r="K642" s="25"/>
      <c r="L642" s="51"/>
    </row>
    <row r="643" spans="1:12" s="1" customFormat="1" ht="15.75" customHeight="1">
      <c r="A643" s="82">
        <v>32</v>
      </c>
      <c r="B643" s="83" t="s">
        <v>1203</v>
      </c>
      <c r="C643" s="351" t="s">
        <v>3855</v>
      </c>
      <c r="D643" s="25" t="s">
        <v>376</v>
      </c>
      <c r="E643" s="420">
        <v>34.07</v>
      </c>
      <c r="F643" s="167">
        <v>2.807</v>
      </c>
      <c r="G643" s="124" t="s">
        <v>1204</v>
      </c>
      <c r="H643" s="82" t="s">
        <v>1051</v>
      </c>
      <c r="I643" s="392">
        <v>460801.227</v>
      </c>
      <c r="J643" s="392">
        <v>1222418</v>
      </c>
      <c r="K643" s="25"/>
      <c r="L643" s="92"/>
    </row>
    <row r="644" spans="1:12" s="3" customFormat="1" ht="15.75" customHeight="1">
      <c r="A644" s="752" t="s">
        <v>1205</v>
      </c>
      <c r="B644" s="754"/>
      <c r="C644" s="354"/>
      <c r="D644" s="135"/>
      <c r="E644" s="455"/>
      <c r="F644" s="511"/>
      <c r="G644" s="618"/>
      <c r="H644" s="135"/>
      <c r="I644" s="136"/>
      <c r="J644" s="136"/>
      <c r="K644" s="135"/>
      <c r="L644" s="59"/>
    </row>
    <row r="645" spans="1:12" s="8" customFormat="1" ht="15.75" customHeight="1">
      <c r="A645" s="39" t="s">
        <v>1</v>
      </c>
      <c r="B645" s="140" t="s">
        <v>1206</v>
      </c>
      <c r="C645" s="356"/>
      <c r="D645" s="39"/>
      <c r="E645" s="452"/>
      <c r="F645" s="508"/>
      <c r="G645" s="38"/>
      <c r="H645" s="39"/>
      <c r="I645" s="300"/>
      <c r="J645" s="300"/>
      <c r="K645" s="140"/>
      <c r="L645" s="140"/>
    </row>
    <row r="646" spans="1:12" s="8" customFormat="1" ht="15.75" customHeight="1">
      <c r="A646" s="24">
        <v>1</v>
      </c>
      <c r="B646" s="44" t="s">
        <v>1207</v>
      </c>
      <c r="C646" s="351" t="s">
        <v>3856</v>
      </c>
      <c r="D646" s="25" t="s">
        <v>376</v>
      </c>
      <c r="E646" s="417">
        <v>41</v>
      </c>
      <c r="F646" s="158">
        <v>1.3</v>
      </c>
      <c r="G646" s="41" t="s">
        <v>1209</v>
      </c>
      <c r="H646" s="24" t="s">
        <v>1208</v>
      </c>
      <c r="I646" s="295">
        <v>473045</v>
      </c>
      <c r="J646" s="295">
        <v>1234826</v>
      </c>
      <c r="K646" s="25"/>
      <c r="L646" s="44"/>
    </row>
    <row r="647" spans="1:12" s="8" customFormat="1" ht="15.75" customHeight="1">
      <c r="A647" s="24">
        <v>2</v>
      </c>
      <c r="B647" s="44" t="s">
        <v>1210</v>
      </c>
      <c r="C647" s="351" t="s">
        <v>3856</v>
      </c>
      <c r="D647" s="25" t="s">
        <v>376</v>
      </c>
      <c r="E647" s="417">
        <v>45</v>
      </c>
      <c r="F647" s="158">
        <v>2.28</v>
      </c>
      <c r="G647" s="41" t="s">
        <v>1214</v>
      </c>
      <c r="H647" s="24" t="s">
        <v>1211</v>
      </c>
      <c r="I647" s="295">
        <v>473190</v>
      </c>
      <c r="J647" s="295">
        <v>1234887</v>
      </c>
      <c r="K647" s="25"/>
      <c r="L647" s="24"/>
    </row>
    <row r="648" spans="1:12" s="8" customFormat="1" ht="15.75" customHeight="1">
      <c r="A648" s="24">
        <v>3</v>
      </c>
      <c r="B648" s="44" t="s">
        <v>1212</v>
      </c>
      <c r="C648" s="351" t="s">
        <v>3857</v>
      </c>
      <c r="D648" s="25" t="s">
        <v>376</v>
      </c>
      <c r="E648" s="417">
        <v>64</v>
      </c>
      <c r="F648" s="158">
        <v>2.1</v>
      </c>
      <c r="G648" s="41" t="s">
        <v>1231</v>
      </c>
      <c r="H648" s="24" t="s">
        <v>1213</v>
      </c>
      <c r="I648" s="295">
        <v>472516</v>
      </c>
      <c r="J648" s="295">
        <v>1235484</v>
      </c>
      <c r="K648" s="25"/>
      <c r="L648" s="44"/>
    </row>
    <row r="649" spans="1:12" s="8" customFormat="1" ht="15.75" customHeight="1">
      <c r="A649" s="24">
        <v>4</v>
      </c>
      <c r="B649" s="44" t="s">
        <v>1215</v>
      </c>
      <c r="C649" s="351" t="s">
        <v>3858</v>
      </c>
      <c r="D649" s="25" t="s">
        <v>376</v>
      </c>
      <c r="E649" s="417">
        <v>37.032</v>
      </c>
      <c r="F649" s="158">
        <v>1.9</v>
      </c>
      <c r="G649" s="41" t="s">
        <v>1216</v>
      </c>
      <c r="H649" s="24" t="s">
        <v>1884</v>
      </c>
      <c r="I649" s="295">
        <v>469287</v>
      </c>
      <c r="J649" s="295">
        <v>1237431</v>
      </c>
      <c r="K649" s="25"/>
      <c r="L649" s="51"/>
    </row>
    <row r="650" spans="1:12" s="8" customFormat="1" ht="15.75" customHeight="1">
      <c r="A650" s="24">
        <v>5</v>
      </c>
      <c r="B650" s="44" t="s">
        <v>1217</v>
      </c>
      <c r="C650" s="351" t="s">
        <v>3858</v>
      </c>
      <c r="D650" s="25" t="s">
        <v>376</v>
      </c>
      <c r="E650" s="417">
        <v>30</v>
      </c>
      <c r="F650" s="158">
        <v>1.2</v>
      </c>
      <c r="G650" s="41" t="s">
        <v>1218</v>
      </c>
      <c r="H650" s="24" t="s">
        <v>1219</v>
      </c>
      <c r="I650" s="295">
        <v>469437</v>
      </c>
      <c r="J650" s="295">
        <v>1235135</v>
      </c>
      <c r="K650" s="25"/>
      <c r="L650" s="51"/>
    </row>
    <row r="651" spans="1:12" s="8" customFormat="1" ht="15.75" customHeight="1">
      <c r="A651" s="24">
        <v>6</v>
      </c>
      <c r="B651" s="44" t="s">
        <v>1220</v>
      </c>
      <c r="C651" s="351" t="s">
        <v>3858</v>
      </c>
      <c r="D651" s="25" t="s">
        <v>376</v>
      </c>
      <c r="E651" s="417">
        <v>35.9622</v>
      </c>
      <c r="F651" s="158">
        <v>0.8</v>
      </c>
      <c r="G651" s="41" t="s">
        <v>1221</v>
      </c>
      <c r="H651" s="24" t="s">
        <v>1222</v>
      </c>
      <c r="I651" s="295">
        <v>469366</v>
      </c>
      <c r="J651" s="295">
        <v>1234791</v>
      </c>
      <c r="K651" s="25"/>
      <c r="L651" s="51"/>
    </row>
    <row r="652" spans="1:12" s="8" customFormat="1" ht="15.75" customHeight="1">
      <c r="A652" s="24">
        <v>7</v>
      </c>
      <c r="B652" s="44" t="s">
        <v>1223</v>
      </c>
      <c r="C652" s="351" t="s">
        <v>3858</v>
      </c>
      <c r="D652" s="25" t="s">
        <v>376</v>
      </c>
      <c r="E652" s="417">
        <v>47</v>
      </c>
      <c r="F652" s="158">
        <v>1</v>
      </c>
      <c r="G652" s="41" t="s">
        <v>1224</v>
      </c>
      <c r="H652" s="24" t="s">
        <v>1225</v>
      </c>
      <c r="I652" s="295">
        <v>469336</v>
      </c>
      <c r="J652" s="295">
        <v>1234273</v>
      </c>
      <c r="K652" s="25"/>
      <c r="L652" s="51"/>
    </row>
    <row r="653" spans="1:12" s="8" customFormat="1" ht="15.75" customHeight="1">
      <c r="A653" s="24">
        <v>8</v>
      </c>
      <c r="B653" s="44" t="s">
        <v>553</v>
      </c>
      <c r="C653" s="351" t="s">
        <v>3858</v>
      </c>
      <c r="D653" s="25" t="s">
        <v>376</v>
      </c>
      <c r="E653" s="417">
        <v>37</v>
      </c>
      <c r="F653" s="158">
        <v>0.28</v>
      </c>
      <c r="G653" s="41" t="s">
        <v>1226</v>
      </c>
      <c r="H653" s="24" t="s">
        <v>1227</v>
      </c>
      <c r="I653" s="295">
        <v>469239</v>
      </c>
      <c r="J653" s="295">
        <v>1232447</v>
      </c>
      <c r="K653" s="25"/>
      <c r="L653" s="51"/>
    </row>
    <row r="654" spans="1:12" s="8" customFormat="1" ht="15.75" customHeight="1">
      <c r="A654" s="24">
        <v>9</v>
      </c>
      <c r="B654" s="44" t="s">
        <v>1228</v>
      </c>
      <c r="C654" s="351" t="s">
        <v>3859</v>
      </c>
      <c r="D654" s="25" t="s">
        <v>376</v>
      </c>
      <c r="E654" s="417">
        <v>30.22</v>
      </c>
      <c r="F654" s="158">
        <v>0.7</v>
      </c>
      <c r="G654" s="41" t="s">
        <v>1229</v>
      </c>
      <c r="H654" s="24" t="s">
        <v>1230</v>
      </c>
      <c r="I654" s="295">
        <v>469483</v>
      </c>
      <c r="J654" s="295">
        <v>1235207</v>
      </c>
      <c r="K654" s="25"/>
      <c r="L654" s="51"/>
    </row>
    <row r="655" spans="1:12" s="8" customFormat="1" ht="15.75" customHeight="1">
      <c r="A655" s="24">
        <v>10</v>
      </c>
      <c r="B655" s="44" t="s">
        <v>1232</v>
      </c>
      <c r="C655" s="351" t="s">
        <v>3859</v>
      </c>
      <c r="D655" s="25" t="s">
        <v>376</v>
      </c>
      <c r="E655" s="417">
        <v>52.9367</v>
      </c>
      <c r="F655" s="158">
        <v>0.9</v>
      </c>
      <c r="G655" s="41" t="s">
        <v>1229</v>
      </c>
      <c r="H655" s="24" t="s">
        <v>1230</v>
      </c>
      <c r="I655" s="295">
        <v>469483</v>
      </c>
      <c r="J655" s="295">
        <v>1235207</v>
      </c>
      <c r="K655" s="25"/>
      <c r="L655" s="51"/>
    </row>
    <row r="656" spans="1:12" s="8" customFormat="1" ht="15.75" customHeight="1">
      <c r="A656" s="24">
        <v>11</v>
      </c>
      <c r="B656" s="51" t="s">
        <v>1233</v>
      </c>
      <c r="C656" s="351" t="s">
        <v>3860</v>
      </c>
      <c r="D656" s="25" t="s">
        <v>376</v>
      </c>
      <c r="E656" s="417">
        <v>14</v>
      </c>
      <c r="F656" s="158">
        <v>0.7</v>
      </c>
      <c r="G656" s="41" t="s">
        <v>1234</v>
      </c>
      <c r="H656" s="24" t="s">
        <v>1235</v>
      </c>
      <c r="I656" s="295">
        <v>467784</v>
      </c>
      <c r="J656" s="295">
        <v>1234064</v>
      </c>
      <c r="K656" s="25"/>
      <c r="L656" s="51"/>
    </row>
    <row r="657" spans="1:12" s="8" customFormat="1" ht="15.75" customHeight="1">
      <c r="A657" s="24">
        <v>12</v>
      </c>
      <c r="B657" s="51" t="s">
        <v>1236</v>
      </c>
      <c r="C657" s="351" t="s">
        <v>3860</v>
      </c>
      <c r="D657" s="25" t="s">
        <v>376</v>
      </c>
      <c r="E657" s="417">
        <v>13</v>
      </c>
      <c r="F657" s="158">
        <v>1.5</v>
      </c>
      <c r="G657" s="41" t="s">
        <v>1237</v>
      </c>
      <c r="H657" s="24" t="s">
        <v>1238</v>
      </c>
      <c r="I657" s="295">
        <v>468088</v>
      </c>
      <c r="J657" s="295">
        <v>1233193</v>
      </c>
      <c r="K657" s="25"/>
      <c r="L657" s="51"/>
    </row>
    <row r="658" spans="1:12" s="8" customFormat="1" ht="15.75" customHeight="1">
      <c r="A658" s="24">
        <v>13</v>
      </c>
      <c r="B658" s="51" t="s">
        <v>1239</v>
      </c>
      <c r="C658" s="351" t="s">
        <v>3860</v>
      </c>
      <c r="D658" s="25" t="s">
        <v>376</v>
      </c>
      <c r="E658" s="417">
        <v>16</v>
      </c>
      <c r="F658" s="158">
        <v>0.45</v>
      </c>
      <c r="G658" s="41" t="s">
        <v>1240</v>
      </c>
      <c r="H658" s="24" t="s">
        <v>1241</v>
      </c>
      <c r="I658" s="295">
        <v>468154</v>
      </c>
      <c r="J658" s="295">
        <v>1232414</v>
      </c>
      <c r="K658" s="25"/>
      <c r="L658" s="51"/>
    </row>
    <row r="659" spans="1:12" s="8" customFormat="1" ht="15.75" customHeight="1">
      <c r="A659" s="24">
        <v>14</v>
      </c>
      <c r="B659" s="51" t="s">
        <v>1242</v>
      </c>
      <c r="C659" s="351" t="s">
        <v>3860</v>
      </c>
      <c r="D659" s="25" t="s">
        <v>376</v>
      </c>
      <c r="E659" s="417">
        <v>27</v>
      </c>
      <c r="F659" s="158">
        <v>1.3</v>
      </c>
      <c r="G659" s="41" t="s">
        <v>1243</v>
      </c>
      <c r="H659" s="24" t="s">
        <v>1244</v>
      </c>
      <c r="I659" s="295">
        <v>468170</v>
      </c>
      <c r="J659" s="295">
        <v>1232109</v>
      </c>
      <c r="K659" s="25"/>
      <c r="L659" s="51"/>
    </row>
    <row r="660" spans="1:12" s="8" customFormat="1" ht="15.75" customHeight="1">
      <c r="A660" s="24">
        <v>15</v>
      </c>
      <c r="B660" s="44" t="s">
        <v>1245</v>
      </c>
      <c r="C660" s="351" t="s">
        <v>3860</v>
      </c>
      <c r="D660" s="25" t="s">
        <v>376</v>
      </c>
      <c r="E660" s="417">
        <v>20</v>
      </c>
      <c r="F660" s="158">
        <v>1.3</v>
      </c>
      <c r="G660" s="41" t="s">
        <v>1246</v>
      </c>
      <c r="H660" s="24" t="s">
        <v>1884</v>
      </c>
      <c r="I660" s="295">
        <v>467106</v>
      </c>
      <c r="J660" s="295">
        <v>1235287</v>
      </c>
      <c r="K660" s="25"/>
      <c r="L660" s="51"/>
    </row>
    <row r="661" spans="1:12" s="8" customFormat="1" ht="15.75" customHeight="1">
      <c r="A661" s="24">
        <v>16</v>
      </c>
      <c r="B661" s="44" t="s">
        <v>1247</v>
      </c>
      <c r="C661" s="351" t="s">
        <v>3860</v>
      </c>
      <c r="D661" s="25" t="s">
        <v>376</v>
      </c>
      <c r="E661" s="417">
        <v>4</v>
      </c>
      <c r="F661" s="158">
        <v>0.3</v>
      </c>
      <c r="G661" s="41" t="s">
        <v>1248</v>
      </c>
      <c r="H661" s="24" t="s">
        <v>1249</v>
      </c>
      <c r="I661" s="295">
        <v>467284</v>
      </c>
      <c r="J661" s="295">
        <v>1234977</v>
      </c>
      <c r="K661" s="25"/>
      <c r="L661" s="51"/>
    </row>
    <row r="662" spans="1:12" s="8" customFormat="1" ht="15.75" customHeight="1">
      <c r="A662" s="24">
        <v>17</v>
      </c>
      <c r="B662" s="44" t="s">
        <v>1250</v>
      </c>
      <c r="C662" s="351" t="s">
        <v>3860</v>
      </c>
      <c r="D662" s="25" t="s">
        <v>376</v>
      </c>
      <c r="E662" s="417">
        <v>13</v>
      </c>
      <c r="F662" s="158">
        <v>0.8</v>
      </c>
      <c r="G662" s="41" t="s">
        <v>1251</v>
      </c>
      <c r="H662" s="24" t="s">
        <v>304</v>
      </c>
      <c r="I662" s="295">
        <v>467354</v>
      </c>
      <c r="J662" s="295">
        <v>1234847</v>
      </c>
      <c r="K662" s="25"/>
      <c r="L662" s="51"/>
    </row>
    <row r="663" spans="1:12" s="8" customFormat="1" ht="15.75" customHeight="1">
      <c r="A663" s="24">
        <v>18</v>
      </c>
      <c r="B663" s="44" t="s">
        <v>1252</v>
      </c>
      <c r="C663" s="351" t="s">
        <v>3860</v>
      </c>
      <c r="D663" s="25" t="s">
        <v>376</v>
      </c>
      <c r="E663" s="417">
        <v>26</v>
      </c>
      <c r="F663" s="158">
        <v>1.5</v>
      </c>
      <c r="G663" s="41" t="s">
        <v>1253</v>
      </c>
      <c r="H663" s="24" t="s">
        <v>1254</v>
      </c>
      <c r="I663" s="295">
        <v>467837</v>
      </c>
      <c r="J663" s="295">
        <v>1233986</v>
      </c>
      <c r="K663" s="25"/>
      <c r="L663" s="51"/>
    </row>
    <row r="664" spans="1:12" s="8" customFormat="1" ht="15.75" customHeight="1">
      <c r="A664" s="24">
        <v>19</v>
      </c>
      <c r="B664" s="44" t="s">
        <v>1255</v>
      </c>
      <c r="C664" s="351" t="s">
        <v>3860</v>
      </c>
      <c r="D664" s="25" t="s">
        <v>376</v>
      </c>
      <c r="E664" s="417">
        <v>6</v>
      </c>
      <c r="F664" s="158">
        <v>0.2</v>
      </c>
      <c r="G664" s="41" t="s">
        <v>1256</v>
      </c>
      <c r="H664" s="24" t="s">
        <v>1257</v>
      </c>
      <c r="I664" s="295">
        <v>467868</v>
      </c>
      <c r="J664" s="295">
        <v>1233952</v>
      </c>
      <c r="K664" s="25"/>
      <c r="L664" s="51"/>
    </row>
    <row r="665" spans="1:12" s="8" customFormat="1" ht="15.75" customHeight="1">
      <c r="A665" s="24">
        <v>20</v>
      </c>
      <c r="B665" s="44" t="s">
        <v>1258</v>
      </c>
      <c r="C665" s="351" t="s">
        <v>3860</v>
      </c>
      <c r="D665" s="25" t="s">
        <v>376</v>
      </c>
      <c r="E665" s="417">
        <v>24</v>
      </c>
      <c r="F665" s="158">
        <v>1.3</v>
      </c>
      <c r="G665" s="41" t="s">
        <v>1259</v>
      </c>
      <c r="H665" s="24" t="s">
        <v>1260</v>
      </c>
      <c r="I665" s="295">
        <v>468086</v>
      </c>
      <c r="J665" s="295">
        <v>1232928</v>
      </c>
      <c r="K665" s="25"/>
      <c r="L665" s="51"/>
    </row>
    <row r="666" spans="1:12" s="8" customFormat="1" ht="15.75" customHeight="1">
      <c r="A666" s="24">
        <v>21</v>
      </c>
      <c r="B666" s="51" t="s">
        <v>1261</v>
      </c>
      <c r="C666" s="351" t="s">
        <v>3860</v>
      </c>
      <c r="D666" s="25" t="s">
        <v>376</v>
      </c>
      <c r="E666" s="417">
        <v>45</v>
      </c>
      <c r="F666" s="158">
        <v>0.5</v>
      </c>
      <c r="G666" s="41" t="s">
        <v>3731</v>
      </c>
      <c r="H666" s="24" t="s">
        <v>156</v>
      </c>
      <c r="I666" s="295">
        <v>465538</v>
      </c>
      <c r="J666" s="295">
        <v>1234774</v>
      </c>
      <c r="K666" s="25"/>
      <c r="L666" s="51"/>
    </row>
    <row r="667" spans="1:12" s="8" customFormat="1" ht="15.75" customHeight="1">
      <c r="A667" s="24">
        <v>22</v>
      </c>
      <c r="B667" s="51" t="s">
        <v>1262</v>
      </c>
      <c r="C667" s="351" t="s">
        <v>3860</v>
      </c>
      <c r="D667" s="25" t="s">
        <v>376</v>
      </c>
      <c r="E667" s="417">
        <v>25</v>
      </c>
      <c r="F667" s="158">
        <v>0.15</v>
      </c>
      <c r="G667" s="41" t="s">
        <v>3732</v>
      </c>
      <c r="H667" s="24" t="s">
        <v>1263</v>
      </c>
      <c r="I667" s="295">
        <v>466063</v>
      </c>
      <c r="J667" s="295">
        <v>1234284</v>
      </c>
      <c r="K667" s="25"/>
      <c r="L667" s="51"/>
    </row>
    <row r="668" spans="1:12" s="8" customFormat="1" ht="15.75" customHeight="1">
      <c r="A668" s="24">
        <v>23</v>
      </c>
      <c r="B668" s="51" t="s">
        <v>1264</v>
      </c>
      <c r="C668" s="351" t="s">
        <v>3860</v>
      </c>
      <c r="D668" s="25" t="s">
        <v>376</v>
      </c>
      <c r="E668" s="417">
        <v>40</v>
      </c>
      <c r="F668" s="158">
        <v>2</v>
      </c>
      <c r="G668" s="41" t="s">
        <v>1265</v>
      </c>
      <c r="H668" s="24" t="s">
        <v>1266</v>
      </c>
      <c r="I668" s="295">
        <v>466231</v>
      </c>
      <c r="J668" s="295">
        <v>1232905</v>
      </c>
      <c r="K668" s="25"/>
      <c r="L668" s="51"/>
    </row>
    <row r="669" spans="1:12" s="8" customFormat="1" ht="15.75" customHeight="1">
      <c r="A669" s="24">
        <v>24</v>
      </c>
      <c r="B669" s="51" t="s">
        <v>1267</v>
      </c>
      <c r="C669" s="351" t="s">
        <v>3860</v>
      </c>
      <c r="D669" s="25" t="s">
        <v>376</v>
      </c>
      <c r="E669" s="417">
        <v>26</v>
      </c>
      <c r="F669" s="158">
        <v>1.35</v>
      </c>
      <c r="G669" s="41" t="s">
        <v>1267</v>
      </c>
      <c r="H669" s="24" t="s">
        <v>1268</v>
      </c>
      <c r="I669" s="295">
        <v>466111</v>
      </c>
      <c r="J669" s="295">
        <v>1231578</v>
      </c>
      <c r="K669" s="25"/>
      <c r="L669" s="51"/>
    </row>
    <row r="670" spans="1:12" s="8" customFormat="1" ht="15.75" customHeight="1">
      <c r="A670" s="39" t="s">
        <v>2</v>
      </c>
      <c r="B670" s="76" t="s">
        <v>1269</v>
      </c>
      <c r="C670" s="356"/>
      <c r="D670" s="39"/>
      <c r="E670" s="452"/>
      <c r="F670" s="508"/>
      <c r="G670" s="38"/>
      <c r="H670" s="39"/>
      <c r="I670" s="300"/>
      <c r="J670" s="300"/>
      <c r="K670" s="44"/>
      <c r="L670" s="44"/>
    </row>
    <row r="671" spans="1:12" s="8" customFormat="1" ht="15.75" customHeight="1">
      <c r="A671" s="24">
        <v>1</v>
      </c>
      <c r="B671" s="44" t="s">
        <v>1270</v>
      </c>
      <c r="C671" s="351" t="s">
        <v>3860</v>
      </c>
      <c r="D671" s="25" t="s">
        <v>376</v>
      </c>
      <c r="E671" s="417">
        <v>20</v>
      </c>
      <c r="F671" s="158">
        <v>0.1</v>
      </c>
      <c r="G671" s="41" t="s">
        <v>1271</v>
      </c>
      <c r="H671" s="24" t="s">
        <v>4160</v>
      </c>
      <c r="I671" s="295">
        <v>465884</v>
      </c>
      <c r="J671" s="295">
        <v>1231466</v>
      </c>
      <c r="K671" s="25"/>
      <c r="L671" s="51"/>
    </row>
    <row r="672" spans="1:12" s="8" customFormat="1" ht="15.75" customHeight="1">
      <c r="A672" s="24">
        <v>2</v>
      </c>
      <c r="B672" s="44" t="s">
        <v>1272</v>
      </c>
      <c r="C672" s="351" t="s">
        <v>3860</v>
      </c>
      <c r="D672" s="25" t="s">
        <v>376</v>
      </c>
      <c r="E672" s="417">
        <v>15</v>
      </c>
      <c r="F672" s="158">
        <v>0.5</v>
      </c>
      <c r="G672" s="41" t="s">
        <v>3733</v>
      </c>
      <c r="H672" s="24" t="s">
        <v>4161</v>
      </c>
      <c r="I672" s="295">
        <v>466089</v>
      </c>
      <c r="J672" s="295">
        <v>1231406</v>
      </c>
      <c r="K672" s="25"/>
      <c r="L672" s="51"/>
    </row>
    <row r="673" spans="1:12" s="8" customFormat="1" ht="15.75" customHeight="1">
      <c r="A673" s="24">
        <v>3</v>
      </c>
      <c r="B673" s="44" t="s">
        <v>1273</v>
      </c>
      <c r="C673" s="351" t="s">
        <v>3860</v>
      </c>
      <c r="D673" s="25" t="s">
        <v>376</v>
      </c>
      <c r="E673" s="417">
        <v>6</v>
      </c>
      <c r="F673" s="158">
        <v>0.2</v>
      </c>
      <c r="G673" s="41" t="s">
        <v>3734</v>
      </c>
      <c r="H673" s="24" t="s">
        <v>4162</v>
      </c>
      <c r="I673" s="295">
        <v>466419</v>
      </c>
      <c r="J673" s="295">
        <v>1231359</v>
      </c>
      <c r="K673" s="25"/>
      <c r="L673" s="51"/>
    </row>
    <row r="674" spans="1:12" s="8" customFormat="1" ht="15.75" customHeight="1">
      <c r="A674" s="24">
        <v>4</v>
      </c>
      <c r="B674" s="44" t="s">
        <v>1274</v>
      </c>
      <c r="C674" s="351" t="s">
        <v>3860</v>
      </c>
      <c r="D674" s="25" t="s">
        <v>376</v>
      </c>
      <c r="E674" s="417">
        <v>6</v>
      </c>
      <c r="F674" s="158">
        <v>0.25</v>
      </c>
      <c r="G674" s="41" t="s">
        <v>3735</v>
      </c>
      <c r="H674" s="24" t="s">
        <v>4163</v>
      </c>
      <c r="I674" s="295">
        <v>466459</v>
      </c>
      <c r="J674" s="295">
        <v>1231375</v>
      </c>
      <c r="K674" s="25"/>
      <c r="L674" s="51"/>
    </row>
    <row r="675" spans="1:12" s="8" customFormat="1" ht="15.75" customHeight="1">
      <c r="A675" s="24">
        <v>5</v>
      </c>
      <c r="B675" s="44" t="s">
        <v>1275</v>
      </c>
      <c r="C675" s="351" t="s">
        <v>3860</v>
      </c>
      <c r="D675" s="25" t="s">
        <v>376</v>
      </c>
      <c r="E675" s="417">
        <v>20</v>
      </c>
      <c r="F675" s="158">
        <v>2</v>
      </c>
      <c r="G675" s="41" t="s">
        <v>3736</v>
      </c>
      <c r="H675" s="24" t="s">
        <v>1276</v>
      </c>
      <c r="I675" s="295">
        <v>466624</v>
      </c>
      <c r="J675" s="295">
        <v>1231452</v>
      </c>
      <c r="K675" s="25"/>
      <c r="L675" s="51"/>
    </row>
    <row r="676" spans="1:12" s="8" customFormat="1" ht="15.75" customHeight="1">
      <c r="A676" s="24">
        <v>6</v>
      </c>
      <c r="B676" s="44" t="s">
        <v>1277</v>
      </c>
      <c r="C676" s="351" t="s">
        <v>3860</v>
      </c>
      <c r="D676" s="25" t="s">
        <v>376</v>
      </c>
      <c r="E676" s="417">
        <v>8</v>
      </c>
      <c r="F676" s="158">
        <v>0.2</v>
      </c>
      <c r="G676" s="41" t="s">
        <v>3737</v>
      </c>
      <c r="H676" s="24" t="s">
        <v>278</v>
      </c>
      <c r="I676" s="295">
        <v>466707</v>
      </c>
      <c r="J676" s="295">
        <v>1231491</v>
      </c>
      <c r="K676" s="25"/>
      <c r="L676" s="51"/>
    </row>
    <row r="677" spans="1:12" s="8" customFormat="1" ht="15.75" customHeight="1">
      <c r="A677" s="24">
        <v>7</v>
      </c>
      <c r="B677" s="44" t="s">
        <v>1278</v>
      </c>
      <c r="C677" s="351" t="s">
        <v>3860</v>
      </c>
      <c r="D677" s="25" t="s">
        <v>376</v>
      </c>
      <c r="E677" s="417">
        <v>9</v>
      </c>
      <c r="F677" s="158">
        <v>1.3</v>
      </c>
      <c r="G677" s="41" t="s">
        <v>1279</v>
      </c>
      <c r="H677" s="24" t="s">
        <v>1280</v>
      </c>
      <c r="I677" s="295">
        <v>466811</v>
      </c>
      <c r="J677" s="295">
        <v>1231533</v>
      </c>
      <c r="K677" s="25"/>
      <c r="L677" s="51"/>
    </row>
    <row r="678" spans="1:12" s="8" customFormat="1" ht="15.75" customHeight="1">
      <c r="A678" s="24">
        <v>8</v>
      </c>
      <c r="B678" s="44" t="s">
        <v>1281</v>
      </c>
      <c r="C678" s="351" t="s">
        <v>3860</v>
      </c>
      <c r="D678" s="25" t="s">
        <v>376</v>
      </c>
      <c r="E678" s="417">
        <v>7</v>
      </c>
      <c r="F678" s="158">
        <v>0.2</v>
      </c>
      <c r="G678" s="41" t="s">
        <v>3738</v>
      </c>
      <c r="H678" s="24" t="s">
        <v>1282</v>
      </c>
      <c r="I678" s="295">
        <v>466923</v>
      </c>
      <c r="J678" s="295">
        <v>1231522</v>
      </c>
      <c r="K678" s="25"/>
      <c r="L678" s="51"/>
    </row>
    <row r="679" spans="1:12" s="8" customFormat="1" ht="15.75" customHeight="1">
      <c r="A679" s="24">
        <v>9</v>
      </c>
      <c r="B679" s="44" t="s">
        <v>1283</v>
      </c>
      <c r="C679" s="351" t="s">
        <v>3860</v>
      </c>
      <c r="D679" s="25" t="s">
        <v>376</v>
      </c>
      <c r="E679" s="417">
        <v>8</v>
      </c>
      <c r="F679" s="158">
        <v>0.4</v>
      </c>
      <c r="G679" s="41" t="s">
        <v>3739</v>
      </c>
      <c r="H679" s="24" t="s">
        <v>1284</v>
      </c>
      <c r="I679" s="295">
        <v>467087</v>
      </c>
      <c r="J679" s="295">
        <v>1231520</v>
      </c>
      <c r="K679" s="25"/>
      <c r="L679" s="51"/>
    </row>
    <row r="680" spans="1:12" s="8" customFormat="1" ht="15.75" customHeight="1">
      <c r="A680" s="24">
        <v>10</v>
      </c>
      <c r="B680" s="44" t="s">
        <v>1285</v>
      </c>
      <c r="C680" s="351" t="s">
        <v>3860</v>
      </c>
      <c r="D680" s="25" t="s">
        <v>376</v>
      </c>
      <c r="E680" s="417">
        <v>6</v>
      </c>
      <c r="F680" s="158">
        <v>0.7</v>
      </c>
      <c r="G680" s="41" t="s">
        <v>3740</v>
      </c>
      <c r="H680" s="24" t="s">
        <v>1286</v>
      </c>
      <c r="I680" s="295">
        <v>467190</v>
      </c>
      <c r="J680" s="295">
        <v>1231512</v>
      </c>
      <c r="K680" s="25"/>
      <c r="L680" s="51"/>
    </row>
    <row r="681" spans="1:12" s="8" customFormat="1" ht="15.75" customHeight="1">
      <c r="A681" s="24">
        <v>11</v>
      </c>
      <c r="B681" s="44" t="s">
        <v>1287</v>
      </c>
      <c r="C681" s="351" t="s">
        <v>3860</v>
      </c>
      <c r="D681" s="25" t="s">
        <v>376</v>
      </c>
      <c r="E681" s="417">
        <v>5</v>
      </c>
      <c r="F681" s="158">
        <v>0.15</v>
      </c>
      <c r="G681" s="41" t="s">
        <v>3741</v>
      </c>
      <c r="H681" s="24" t="s">
        <v>1288</v>
      </c>
      <c r="I681" s="295">
        <v>467407</v>
      </c>
      <c r="J681" s="295">
        <v>1231493</v>
      </c>
      <c r="K681" s="25"/>
      <c r="L681" s="51"/>
    </row>
    <row r="682" spans="1:12" s="8" customFormat="1" ht="15.75" customHeight="1">
      <c r="A682" s="82">
        <v>12</v>
      </c>
      <c r="B682" s="83" t="s">
        <v>1289</v>
      </c>
      <c r="C682" s="351" t="s">
        <v>3860</v>
      </c>
      <c r="D682" s="25" t="s">
        <v>376</v>
      </c>
      <c r="E682" s="420">
        <v>20</v>
      </c>
      <c r="F682" s="167">
        <v>1</v>
      </c>
      <c r="G682" s="124" t="s">
        <v>3742</v>
      </c>
      <c r="H682" s="82" t="s">
        <v>1290</v>
      </c>
      <c r="I682" s="317">
        <v>467662</v>
      </c>
      <c r="J682" s="317">
        <v>1231420</v>
      </c>
      <c r="K682" s="25"/>
      <c r="L682" s="92"/>
    </row>
    <row r="683" spans="1:12" s="3" customFormat="1" ht="15.75" customHeight="1">
      <c r="A683" s="752" t="s">
        <v>1291</v>
      </c>
      <c r="B683" s="754"/>
      <c r="C683" s="354"/>
      <c r="D683" s="135"/>
      <c r="E683" s="455"/>
      <c r="F683" s="511"/>
      <c r="G683" s="618"/>
      <c r="H683" s="135"/>
      <c r="I683" s="136"/>
      <c r="J683" s="136"/>
      <c r="K683" s="135"/>
      <c r="L683" s="59"/>
    </row>
    <row r="684" spans="1:12" s="8" customFormat="1" ht="15.75" customHeight="1">
      <c r="A684" s="117" t="s">
        <v>1</v>
      </c>
      <c r="B684" s="141" t="s">
        <v>1185</v>
      </c>
      <c r="C684" s="359"/>
      <c r="D684" s="69"/>
      <c r="E684" s="446"/>
      <c r="F684" s="502"/>
      <c r="G684" s="611"/>
      <c r="H684" s="67"/>
      <c r="I684" s="152"/>
      <c r="J684" s="152"/>
      <c r="K684" s="69"/>
      <c r="L684" s="142"/>
    </row>
    <row r="685" spans="1:14" s="144" customFormat="1" ht="15.75" customHeight="1">
      <c r="A685" s="24">
        <v>1</v>
      </c>
      <c r="B685" s="41" t="s">
        <v>1292</v>
      </c>
      <c r="C685" s="351" t="s">
        <v>1293</v>
      </c>
      <c r="D685" s="25" t="s">
        <v>376</v>
      </c>
      <c r="E685" s="417">
        <v>100</v>
      </c>
      <c r="F685" s="158">
        <v>0.3039</v>
      </c>
      <c r="G685" s="41" t="s">
        <v>1294</v>
      </c>
      <c r="H685" s="25" t="s">
        <v>1051</v>
      </c>
      <c r="I685" s="295">
        <v>459515</v>
      </c>
      <c r="J685" s="295">
        <v>1216983</v>
      </c>
      <c r="K685" s="25"/>
      <c r="L685" s="72"/>
      <c r="M685" s="143"/>
      <c r="N685" s="143"/>
    </row>
    <row r="686" spans="1:14" s="144" customFormat="1" ht="15.75" customHeight="1">
      <c r="A686" s="24">
        <v>2</v>
      </c>
      <c r="B686" s="41" t="s">
        <v>1295</v>
      </c>
      <c r="C686" s="351" t="s">
        <v>1293</v>
      </c>
      <c r="D686" s="25" t="s">
        <v>376</v>
      </c>
      <c r="E686" s="417">
        <v>50</v>
      </c>
      <c r="F686" s="158">
        <v>0.491</v>
      </c>
      <c r="G686" s="41" t="s">
        <v>1297</v>
      </c>
      <c r="H686" s="24" t="s">
        <v>1296</v>
      </c>
      <c r="I686" s="295">
        <v>459120</v>
      </c>
      <c r="J686" s="295">
        <v>1216415</v>
      </c>
      <c r="K686" s="25"/>
      <c r="L686" s="72"/>
      <c r="M686" s="143"/>
      <c r="N686" s="143"/>
    </row>
    <row r="687" spans="1:14" s="144" customFormat="1" ht="15.75" customHeight="1">
      <c r="A687" s="24">
        <v>3</v>
      </c>
      <c r="B687" s="41" t="s">
        <v>1298</v>
      </c>
      <c r="C687" s="351" t="s">
        <v>1293</v>
      </c>
      <c r="D687" s="25" t="s">
        <v>376</v>
      </c>
      <c r="E687" s="419">
        <v>100</v>
      </c>
      <c r="F687" s="158">
        <v>2.637</v>
      </c>
      <c r="G687" s="41" t="s">
        <v>3647</v>
      </c>
      <c r="H687" s="24" t="s">
        <v>1299</v>
      </c>
      <c r="I687" s="295">
        <v>458797</v>
      </c>
      <c r="J687" s="295">
        <v>1215767</v>
      </c>
      <c r="K687" s="25"/>
      <c r="L687" s="72"/>
      <c r="M687" s="143"/>
      <c r="N687" s="143"/>
    </row>
    <row r="688" spans="1:14" s="144" customFormat="1" ht="15.75" customHeight="1">
      <c r="A688" s="24">
        <v>4</v>
      </c>
      <c r="B688" s="41" t="s">
        <v>1301</v>
      </c>
      <c r="C688" s="351" t="s">
        <v>1293</v>
      </c>
      <c r="D688" s="25" t="s">
        <v>376</v>
      </c>
      <c r="E688" s="417">
        <v>70</v>
      </c>
      <c r="F688" s="158">
        <v>1.693</v>
      </c>
      <c r="G688" s="41" t="s">
        <v>1302</v>
      </c>
      <c r="H688" s="24" t="s">
        <v>1299</v>
      </c>
      <c r="I688" s="295">
        <v>458954</v>
      </c>
      <c r="J688" s="295">
        <v>1216256</v>
      </c>
      <c r="K688" s="25"/>
      <c r="L688" s="120"/>
      <c r="M688" s="145"/>
      <c r="N688" s="143"/>
    </row>
    <row r="689" spans="1:14" s="144" customFormat="1" ht="15.75" customHeight="1">
      <c r="A689" s="24">
        <v>5</v>
      </c>
      <c r="B689" s="41" t="s">
        <v>1303</v>
      </c>
      <c r="C689" s="351" t="s">
        <v>1293</v>
      </c>
      <c r="D689" s="25" t="s">
        <v>376</v>
      </c>
      <c r="E689" s="417">
        <v>60</v>
      </c>
      <c r="F689" s="158">
        <v>0.51</v>
      </c>
      <c r="G689" s="41" t="s">
        <v>1302</v>
      </c>
      <c r="H689" s="24" t="s">
        <v>1304</v>
      </c>
      <c r="I689" s="295">
        <v>459058</v>
      </c>
      <c r="J689" s="295">
        <v>1216363</v>
      </c>
      <c r="K689" s="25"/>
      <c r="L689" s="120"/>
      <c r="M689" s="145"/>
      <c r="N689" s="143"/>
    </row>
    <row r="690" spans="1:14" s="144" customFormat="1" ht="15.75" customHeight="1">
      <c r="A690" s="24">
        <v>6</v>
      </c>
      <c r="B690" s="41" t="s">
        <v>1305</v>
      </c>
      <c r="C690" s="351" t="s">
        <v>3861</v>
      </c>
      <c r="D690" s="25" t="s">
        <v>376</v>
      </c>
      <c r="E690" s="417">
        <v>114</v>
      </c>
      <c r="F690" s="158">
        <v>1.865</v>
      </c>
      <c r="G690" s="41" t="s">
        <v>1307</v>
      </c>
      <c r="H690" s="24" t="s">
        <v>1306</v>
      </c>
      <c r="I690" s="295">
        <v>458490</v>
      </c>
      <c r="J690" s="295">
        <v>1214905</v>
      </c>
      <c r="K690" s="25"/>
      <c r="L690" s="120"/>
      <c r="M690" s="145"/>
      <c r="N690" s="143"/>
    </row>
    <row r="691" spans="1:14" s="147" customFormat="1" ht="15.75" customHeight="1">
      <c r="A691" s="24">
        <v>7</v>
      </c>
      <c r="B691" s="41" t="s">
        <v>1308</v>
      </c>
      <c r="C691" s="351" t="s">
        <v>3861</v>
      </c>
      <c r="D691" s="25" t="s">
        <v>376</v>
      </c>
      <c r="E691" s="417">
        <v>26</v>
      </c>
      <c r="F691" s="158">
        <v>0.396</v>
      </c>
      <c r="G691" s="41" t="s">
        <v>3648</v>
      </c>
      <c r="H691" s="24" t="s">
        <v>1051</v>
      </c>
      <c r="I691" s="295">
        <v>457540</v>
      </c>
      <c r="J691" s="295">
        <v>1213623</v>
      </c>
      <c r="K691" s="25"/>
      <c r="L691" s="72"/>
      <c r="M691" s="145"/>
      <c r="N691" s="146"/>
    </row>
    <row r="692" spans="1:14" s="144" customFormat="1" ht="15.75" customHeight="1">
      <c r="A692" s="24">
        <v>8</v>
      </c>
      <c r="B692" s="41" t="s">
        <v>1309</v>
      </c>
      <c r="C692" s="351" t="s">
        <v>3861</v>
      </c>
      <c r="D692" s="25" t="s">
        <v>376</v>
      </c>
      <c r="E692" s="417">
        <v>28.5</v>
      </c>
      <c r="F692" s="158">
        <v>1.405</v>
      </c>
      <c r="G692" s="41" t="s">
        <v>3743</v>
      </c>
      <c r="H692" s="148" t="s">
        <v>1051</v>
      </c>
      <c r="I692" s="295">
        <v>457706</v>
      </c>
      <c r="J692" s="295">
        <v>1213306</v>
      </c>
      <c r="K692" s="25"/>
      <c r="L692" s="120"/>
      <c r="M692" s="145"/>
      <c r="N692" s="143"/>
    </row>
    <row r="693" spans="1:14" s="144" customFormat="1" ht="15.75" customHeight="1">
      <c r="A693" s="24">
        <v>9</v>
      </c>
      <c r="B693" s="41" t="s">
        <v>1310</v>
      </c>
      <c r="C693" s="351" t="s">
        <v>3861</v>
      </c>
      <c r="D693" s="25" t="s">
        <v>376</v>
      </c>
      <c r="E693" s="417">
        <v>40</v>
      </c>
      <c r="F693" s="158">
        <v>2.531</v>
      </c>
      <c r="G693" s="41" t="s">
        <v>1312</v>
      </c>
      <c r="H693" s="24" t="s">
        <v>1311</v>
      </c>
      <c r="I693" s="295">
        <v>458623</v>
      </c>
      <c r="J693" s="295">
        <v>1213799</v>
      </c>
      <c r="K693" s="25"/>
      <c r="L693" s="72"/>
      <c r="M693" s="145"/>
      <c r="N693" s="143"/>
    </row>
    <row r="694" spans="1:14" s="144" customFormat="1" ht="15.75" customHeight="1">
      <c r="A694" s="24">
        <v>10</v>
      </c>
      <c r="B694" s="41" t="s">
        <v>1313</v>
      </c>
      <c r="C694" s="351" t="s">
        <v>3861</v>
      </c>
      <c r="D694" s="25" t="s">
        <v>376</v>
      </c>
      <c r="E694" s="417">
        <v>40</v>
      </c>
      <c r="F694" s="158">
        <v>1.822</v>
      </c>
      <c r="G694" s="41" t="s">
        <v>1315</v>
      </c>
      <c r="H694" s="24" t="s">
        <v>1314</v>
      </c>
      <c r="I694" s="295">
        <v>458448</v>
      </c>
      <c r="J694" s="295">
        <v>1214114</v>
      </c>
      <c r="K694" s="25"/>
      <c r="L694" s="72"/>
      <c r="M694" s="145"/>
      <c r="N694" s="143"/>
    </row>
    <row r="695" spans="1:14" s="144" customFormat="1" ht="15.75" customHeight="1">
      <c r="A695" s="24">
        <v>11</v>
      </c>
      <c r="B695" s="41" t="s">
        <v>1298</v>
      </c>
      <c r="C695" s="351" t="s">
        <v>3861</v>
      </c>
      <c r="D695" s="25" t="s">
        <v>376</v>
      </c>
      <c r="E695" s="419">
        <v>10</v>
      </c>
      <c r="F695" s="158">
        <v>2.637</v>
      </c>
      <c r="G695" s="41" t="s">
        <v>1300</v>
      </c>
      <c r="H695" s="24" t="s">
        <v>1299</v>
      </c>
      <c r="I695" s="295">
        <v>458797</v>
      </c>
      <c r="J695" s="295">
        <v>1215767</v>
      </c>
      <c r="K695" s="25"/>
      <c r="L695" s="72"/>
      <c r="M695" s="143"/>
      <c r="N695" s="143"/>
    </row>
    <row r="696" spans="1:14" s="144" customFormat="1" ht="15.75" customHeight="1">
      <c r="A696" s="24">
        <v>12</v>
      </c>
      <c r="B696" s="41" t="s">
        <v>1316</v>
      </c>
      <c r="C696" s="351" t="s">
        <v>3861</v>
      </c>
      <c r="D696" s="25" t="s">
        <v>376</v>
      </c>
      <c r="E696" s="417">
        <v>10</v>
      </c>
      <c r="F696" s="158">
        <v>0.913</v>
      </c>
      <c r="G696" s="41" t="s">
        <v>3631</v>
      </c>
      <c r="H696" s="24" t="s">
        <v>1317</v>
      </c>
      <c r="I696" s="295">
        <v>459126</v>
      </c>
      <c r="J696" s="295">
        <v>1214365</v>
      </c>
      <c r="K696" s="25"/>
      <c r="L696" s="72"/>
      <c r="M696" s="145"/>
      <c r="N696" s="143"/>
    </row>
    <row r="697" spans="1:14" s="144" customFormat="1" ht="15.75" customHeight="1">
      <c r="A697" s="24">
        <v>13</v>
      </c>
      <c r="B697" s="41" t="s">
        <v>1318</v>
      </c>
      <c r="C697" s="351" t="s">
        <v>3861</v>
      </c>
      <c r="D697" s="25" t="s">
        <v>376</v>
      </c>
      <c r="E697" s="417">
        <v>20</v>
      </c>
      <c r="F697" s="158">
        <v>1.541</v>
      </c>
      <c r="G697" s="43" t="s">
        <v>3646</v>
      </c>
      <c r="H697" s="25" t="s">
        <v>4159</v>
      </c>
      <c r="I697" s="295">
        <v>458133</v>
      </c>
      <c r="J697" s="295">
        <v>1213760</v>
      </c>
      <c r="K697" s="25"/>
      <c r="L697" s="72"/>
      <c r="M697" s="145"/>
      <c r="N697" s="143"/>
    </row>
    <row r="698" spans="1:14" s="144" customFormat="1" ht="15.75" customHeight="1">
      <c r="A698" s="24">
        <v>14</v>
      </c>
      <c r="B698" s="41" t="s">
        <v>1298</v>
      </c>
      <c r="C698" s="351" t="s">
        <v>1293</v>
      </c>
      <c r="D698" s="25" t="s">
        <v>376</v>
      </c>
      <c r="E698" s="419">
        <v>30</v>
      </c>
      <c r="F698" s="158">
        <v>2.637</v>
      </c>
      <c r="G698" s="41" t="s">
        <v>1300</v>
      </c>
      <c r="H698" s="24" t="s">
        <v>1299</v>
      </c>
      <c r="I698" s="295">
        <v>458797</v>
      </c>
      <c r="J698" s="295">
        <v>1215767</v>
      </c>
      <c r="K698" s="25"/>
      <c r="L698" s="72"/>
      <c r="M698" s="143"/>
      <c r="N698" s="143"/>
    </row>
    <row r="699" spans="1:14" s="144" customFormat="1" ht="15.75" customHeight="1">
      <c r="A699" s="24">
        <v>15</v>
      </c>
      <c r="B699" s="41" t="s">
        <v>1298</v>
      </c>
      <c r="C699" s="351" t="s">
        <v>1293</v>
      </c>
      <c r="D699" s="25" t="s">
        <v>376</v>
      </c>
      <c r="E699" s="419">
        <v>39</v>
      </c>
      <c r="F699" s="158">
        <v>2.637</v>
      </c>
      <c r="G699" s="41" t="s">
        <v>1300</v>
      </c>
      <c r="H699" s="24" t="s">
        <v>1299</v>
      </c>
      <c r="I699" s="295">
        <v>458797</v>
      </c>
      <c r="J699" s="295">
        <v>1215767</v>
      </c>
      <c r="K699" s="25"/>
      <c r="L699" s="72"/>
      <c r="M699" s="143"/>
      <c r="N699" s="143"/>
    </row>
    <row r="700" spans="1:14" s="144" customFormat="1" ht="15.75" customHeight="1">
      <c r="A700" s="24">
        <v>16</v>
      </c>
      <c r="B700" s="41" t="s">
        <v>1319</v>
      </c>
      <c r="C700" s="351" t="s">
        <v>3862</v>
      </c>
      <c r="D700" s="25" t="s">
        <v>376</v>
      </c>
      <c r="E700" s="417">
        <v>24</v>
      </c>
      <c r="F700" s="158">
        <v>2.303</v>
      </c>
      <c r="G700" s="41" t="s">
        <v>1321</v>
      </c>
      <c r="H700" s="24" t="s">
        <v>1320</v>
      </c>
      <c r="I700" s="295">
        <v>458797</v>
      </c>
      <c r="J700" s="295">
        <v>1215767</v>
      </c>
      <c r="K700" s="25"/>
      <c r="L700" s="72"/>
      <c r="M700" s="145"/>
      <c r="N700" s="143"/>
    </row>
    <row r="701" spans="1:14" s="147" customFormat="1" ht="15.75" customHeight="1">
      <c r="A701" s="24">
        <v>17</v>
      </c>
      <c r="B701" s="41" t="s">
        <v>1322</v>
      </c>
      <c r="C701" s="351" t="s">
        <v>3863</v>
      </c>
      <c r="D701" s="25" t="s">
        <v>376</v>
      </c>
      <c r="E701" s="417">
        <v>65</v>
      </c>
      <c r="F701" s="158">
        <v>1.824</v>
      </c>
      <c r="G701" s="41" t="s">
        <v>1324</v>
      </c>
      <c r="H701" s="24" t="s">
        <v>1323</v>
      </c>
      <c r="I701" s="295">
        <v>459062</v>
      </c>
      <c r="J701" s="295">
        <v>1212333</v>
      </c>
      <c r="K701" s="25"/>
      <c r="L701" s="72"/>
      <c r="M701" s="145"/>
      <c r="N701" s="146"/>
    </row>
    <row r="702" spans="1:14" s="147" customFormat="1" ht="15.75" customHeight="1">
      <c r="A702" s="24">
        <v>18</v>
      </c>
      <c r="B702" s="41" t="s">
        <v>1325</v>
      </c>
      <c r="C702" s="351" t="s">
        <v>3863</v>
      </c>
      <c r="D702" s="25" t="s">
        <v>376</v>
      </c>
      <c r="E702" s="417">
        <v>50</v>
      </c>
      <c r="F702" s="158">
        <v>2.426</v>
      </c>
      <c r="G702" s="41" t="s">
        <v>3744</v>
      </c>
      <c r="H702" s="24" t="s">
        <v>1326</v>
      </c>
      <c r="I702" s="295">
        <v>459004</v>
      </c>
      <c r="J702" s="295">
        <v>1212681</v>
      </c>
      <c r="K702" s="25"/>
      <c r="L702" s="72"/>
      <c r="M702" s="145"/>
      <c r="N702" s="146"/>
    </row>
    <row r="703" spans="1:14" s="144" customFormat="1" ht="15.75" customHeight="1">
      <c r="A703" s="24">
        <v>19</v>
      </c>
      <c r="B703" s="41" t="s">
        <v>1327</v>
      </c>
      <c r="C703" s="351" t="s">
        <v>3863</v>
      </c>
      <c r="D703" s="25" t="s">
        <v>376</v>
      </c>
      <c r="E703" s="417">
        <v>65</v>
      </c>
      <c r="F703" s="158">
        <v>2.792</v>
      </c>
      <c r="G703" s="41" t="s">
        <v>1329</v>
      </c>
      <c r="H703" s="24" t="s">
        <v>1328</v>
      </c>
      <c r="I703" s="295">
        <v>458814</v>
      </c>
      <c r="J703" s="295">
        <v>1213206</v>
      </c>
      <c r="K703" s="25"/>
      <c r="L703" s="72"/>
      <c r="M703" s="145"/>
      <c r="N703" s="143"/>
    </row>
    <row r="704" spans="1:14" s="144" customFormat="1" ht="15.75" customHeight="1">
      <c r="A704" s="82">
        <v>20</v>
      </c>
      <c r="B704" s="124" t="s">
        <v>1330</v>
      </c>
      <c r="C704" s="360" t="s">
        <v>3864</v>
      </c>
      <c r="D704" s="25" t="s">
        <v>376</v>
      </c>
      <c r="E704" s="420">
        <v>66</v>
      </c>
      <c r="F704" s="167">
        <v>1.209</v>
      </c>
      <c r="G704" s="124" t="s">
        <v>1331</v>
      </c>
      <c r="H704" s="82" t="s">
        <v>1051</v>
      </c>
      <c r="I704" s="317">
        <v>460287</v>
      </c>
      <c r="J704" s="317">
        <v>1217083</v>
      </c>
      <c r="K704" s="25"/>
      <c r="L704" s="102"/>
      <c r="M704" s="145"/>
      <c r="N704" s="143"/>
    </row>
    <row r="705" spans="1:12" s="3" customFormat="1" ht="15.75" customHeight="1">
      <c r="A705" s="752" t="s">
        <v>1332</v>
      </c>
      <c r="B705" s="754"/>
      <c r="C705" s="354"/>
      <c r="D705" s="135"/>
      <c r="E705" s="455"/>
      <c r="F705" s="511"/>
      <c r="G705" s="618"/>
      <c r="H705" s="135"/>
      <c r="I705" s="136"/>
      <c r="J705" s="136"/>
      <c r="K705" s="135"/>
      <c r="L705" s="59"/>
    </row>
    <row r="706" spans="1:12" s="1" customFormat="1" ht="15.75" customHeight="1">
      <c r="A706" s="39" t="s">
        <v>1</v>
      </c>
      <c r="B706" s="149" t="s">
        <v>1333</v>
      </c>
      <c r="C706" s="368"/>
      <c r="D706" s="24"/>
      <c r="E706" s="421"/>
      <c r="F706" s="513"/>
      <c r="G706" s="41"/>
      <c r="H706" s="24"/>
      <c r="I706" s="295"/>
      <c r="J706" s="318"/>
      <c r="K706" s="151"/>
      <c r="L706" s="24"/>
    </row>
    <row r="707" spans="1:12" s="1" customFormat="1" ht="15.75" customHeight="1">
      <c r="A707" s="24">
        <v>1</v>
      </c>
      <c r="B707" s="44" t="s">
        <v>1334</v>
      </c>
      <c r="C707" s="351" t="s">
        <v>197</v>
      </c>
      <c r="D707" s="25" t="s">
        <v>376</v>
      </c>
      <c r="E707" s="417">
        <v>16.4</v>
      </c>
      <c r="F707" s="158">
        <v>0.32</v>
      </c>
      <c r="G707" s="41" t="s">
        <v>3745</v>
      </c>
      <c r="H707" s="24" t="s">
        <v>1335</v>
      </c>
      <c r="I707" s="319">
        <v>462277.295</v>
      </c>
      <c r="J707" s="319">
        <v>1222628.73</v>
      </c>
      <c r="K707" s="25"/>
      <c r="L707" s="51"/>
    </row>
    <row r="708" spans="1:12" s="1" customFormat="1" ht="15.75" customHeight="1">
      <c r="A708" s="24">
        <v>2</v>
      </c>
      <c r="B708" s="44" t="s">
        <v>1336</v>
      </c>
      <c r="C708" s="351" t="s">
        <v>197</v>
      </c>
      <c r="D708" s="25" t="s">
        <v>376</v>
      </c>
      <c r="E708" s="417">
        <f>13.74+24.2+25.2</f>
        <v>63.14</v>
      </c>
      <c r="F708" s="158">
        <f>0.626+0.897+0.958</f>
        <v>2.481</v>
      </c>
      <c r="G708" s="41" t="s">
        <v>3746</v>
      </c>
      <c r="H708" s="24" t="s">
        <v>1337</v>
      </c>
      <c r="I708" s="319">
        <v>462330</v>
      </c>
      <c r="J708" s="319">
        <v>1222698</v>
      </c>
      <c r="K708" s="25"/>
      <c r="L708" s="51"/>
    </row>
    <row r="709" spans="1:12" s="1" customFormat="1" ht="15.75" customHeight="1">
      <c r="A709" s="24">
        <v>3</v>
      </c>
      <c r="B709" s="44" t="s">
        <v>1338</v>
      </c>
      <c r="C709" s="351" t="s">
        <v>197</v>
      </c>
      <c r="D709" s="25" t="s">
        <v>376</v>
      </c>
      <c r="E709" s="417">
        <v>48.77</v>
      </c>
      <c r="F709" s="158">
        <v>5.963</v>
      </c>
      <c r="G709" s="41" t="s">
        <v>1339</v>
      </c>
      <c r="H709" s="24" t="s">
        <v>1340</v>
      </c>
      <c r="I709" s="319">
        <v>461154</v>
      </c>
      <c r="J709" s="319">
        <v>1222804</v>
      </c>
      <c r="K709" s="25"/>
      <c r="L709" s="51"/>
    </row>
    <row r="710" spans="1:12" s="1" customFormat="1" ht="15.75" customHeight="1">
      <c r="A710" s="24">
        <v>4</v>
      </c>
      <c r="B710" s="44" t="s">
        <v>1341</v>
      </c>
      <c r="C710" s="351" t="s">
        <v>197</v>
      </c>
      <c r="D710" s="25" t="s">
        <v>376</v>
      </c>
      <c r="E710" s="417">
        <v>7.76</v>
      </c>
      <c r="F710" s="158">
        <v>1.248</v>
      </c>
      <c r="G710" s="41" t="s">
        <v>1342</v>
      </c>
      <c r="H710" s="24" t="s">
        <v>1343</v>
      </c>
      <c r="I710" s="319">
        <v>461718.38</v>
      </c>
      <c r="J710" s="319">
        <v>1222394.41</v>
      </c>
      <c r="K710" s="25"/>
      <c r="L710" s="51"/>
    </row>
    <row r="711" spans="1:12" s="1" customFormat="1" ht="15.75" customHeight="1">
      <c r="A711" s="24">
        <v>5</v>
      </c>
      <c r="B711" s="44" t="s">
        <v>1344</v>
      </c>
      <c r="C711" s="351" t="s">
        <v>197</v>
      </c>
      <c r="D711" s="25" t="s">
        <v>376</v>
      </c>
      <c r="E711" s="417">
        <v>4.65</v>
      </c>
      <c r="F711" s="158">
        <v>0.677</v>
      </c>
      <c r="G711" s="41" t="s">
        <v>1345</v>
      </c>
      <c r="H711" s="24" t="s">
        <v>1346</v>
      </c>
      <c r="I711" s="319">
        <v>461790.7</v>
      </c>
      <c r="J711" s="319">
        <v>1222386.34</v>
      </c>
      <c r="K711" s="25"/>
      <c r="L711" s="51"/>
    </row>
    <row r="712" spans="1:12" s="1" customFormat="1" ht="15.75" customHeight="1">
      <c r="A712" s="24">
        <v>6</v>
      </c>
      <c r="B712" s="44" t="s">
        <v>1347</v>
      </c>
      <c r="C712" s="351" t="s">
        <v>197</v>
      </c>
      <c r="D712" s="25" t="s">
        <v>376</v>
      </c>
      <c r="E712" s="417">
        <v>10.04</v>
      </c>
      <c r="F712" s="158">
        <v>1.32</v>
      </c>
      <c r="G712" s="41" t="s">
        <v>1348</v>
      </c>
      <c r="H712" s="24" t="s">
        <v>1349</v>
      </c>
      <c r="I712" s="319">
        <v>461141</v>
      </c>
      <c r="J712" s="319">
        <v>1221459</v>
      </c>
      <c r="K712" s="25"/>
      <c r="L712" s="51"/>
    </row>
    <row r="713" spans="1:12" s="1" customFormat="1" ht="15.75" customHeight="1">
      <c r="A713" s="24">
        <v>7</v>
      </c>
      <c r="B713" s="44" t="s">
        <v>1350</v>
      </c>
      <c r="C713" s="351" t="s">
        <v>164</v>
      </c>
      <c r="D713" s="25" t="s">
        <v>376</v>
      </c>
      <c r="E713" s="417">
        <v>18.27</v>
      </c>
      <c r="F713" s="158">
        <v>0.403</v>
      </c>
      <c r="G713" s="41" t="s">
        <v>1345</v>
      </c>
      <c r="H713" s="24" t="s">
        <v>1346</v>
      </c>
      <c r="I713" s="319">
        <v>461790.7</v>
      </c>
      <c r="J713" s="319">
        <v>1222386.34</v>
      </c>
      <c r="K713" s="25"/>
      <c r="L713" s="51"/>
    </row>
    <row r="714" spans="1:12" s="1" customFormat="1" ht="15.75" customHeight="1">
      <c r="A714" s="24">
        <v>8</v>
      </c>
      <c r="B714" s="44" t="s">
        <v>1351</v>
      </c>
      <c r="C714" s="351" t="s">
        <v>164</v>
      </c>
      <c r="D714" s="25" t="s">
        <v>376</v>
      </c>
      <c r="E714" s="417">
        <v>59.6</v>
      </c>
      <c r="F714" s="158">
        <v>6.37</v>
      </c>
      <c r="G714" s="41" t="s">
        <v>1352</v>
      </c>
      <c r="H714" s="24" t="s">
        <v>1353</v>
      </c>
      <c r="I714" s="319">
        <v>462296.92</v>
      </c>
      <c r="J714" s="319">
        <v>1222358.32</v>
      </c>
      <c r="K714" s="25"/>
      <c r="L714" s="51"/>
    </row>
    <row r="715" spans="1:12" s="1" customFormat="1" ht="15.75" customHeight="1">
      <c r="A715" s="24">
        <v>9</v>
      </c>
      <c r="B715" s="44" t="s">
        <v>1354</v>
      </c>
      <c r="C715" s="368" t="s">
        <v>3865</v>
      </c>
      <c r="D715" s="25" t="s">
        <v>376</v>
      </c>
      <c r="E715" s="417">
        <v>21.34</v>
      </c>
      <c r="F715" s="158">
        <v>3.446</v>
      </c>
      <c r="G715" s="41" t="s">
        <v>1354</v>
      </c>
      <c r="H715" s="24" t="s">
        <v>4164</v>
      </c>
      <c r="I715" s="319">
        <v>461248.191</v>
      </c>
      <c r="J715" s="319">
        <v>1220610.72</v>
      </c>
      <c r="K715" s="25"/>
      <c r="L715" s="51"/>
    </row>
    <row r="716" spans="1:12" s="1" customFormat="1" ht="15.75" customHeight="1">
      <c r="A716" s="24">
        <v>10</v>
      </c>
      <c r="B716" s="45" t="s">
        <v>1355</v>
      </c>
      <c r="C716" s="368" t="s">
        <v>3865</v>
      </c>
      <c r="D716" s="25" t="s">
        <v>376</v>
      </c>
      <c r="E716" s="417">
        <v>46.34</v>
      </c>
      <c r="F716" s="158">
        <v>1.215</v>
      </c>
      <c r="G716" s="41" t="s">
        <v>3747</v>
      </c>
      <c r="H716" s="24" t="s">
        <v>1356</v>
      </c>
      <c r="I716" s="319">
        <v>461145.113</v>
      </c>
      <c r="J716" s="319">
        <v>1220035.426</v>
      </c>
      <c r="K716" s="25"/>
      <c r="L716" s="51"/>
    </row>
    <row r="717" spans="1:12" s="1" customFormat="1" ht="15.75" customHeight="1">
      <c r="A717" s="24">
        <v>11</v>
      </c>
      <c r="B717" s="44" t="s">
        <v>1357</v>
      </c>
      <c r="C717" s="368" t="s">
        <v>3865</v>
      </c>
      <c r="D717" s="25" t="s">
        <v>376</v>
      </c>
      <c r="E717" s="417">
        <v>56.21</v>
      </c>
      <c r="F717" s="158">
        <v>3.728</v>
      </c>
      <c r="G717" s="41" t="s">
        <v>1358</v>
      </c>
      <c r="H717" s="24" t="s">
        <v>4165</v>
      </c>
      <c r="I717" s="319">
        <v>461676</v>
      </c>
      <c r="J717" s="319">
        <v>1220961.327</v>
      </c>
      <c r="K717" s="25"/>
      <c r="L717" s="51"/>
    </row>
    <row r="718" spans="1:12" s="1" customFormat="1" ht="15.75" customHeight="1">
      <c r="A718" s="24">
        <v>12</v>
      </c>
      <c r="B718" s="44" t="s">
        <v>4166</v>
      </c>
      <c r="C718" s="368" t="s">
        <v>3865</v>
      </c>
      <c r="D718" s="25" t="s">
        <v>376</v>
      </c>
      <c r="E718" s="417">
        <v>10.45</v>
      </c>
      <c r="F718" s="158">
        <v>0.426</v>
      </c>
      <c r="G718" s="41" t="s">
        <v>3748</v>
      </c>
      <c r="H718" s="24" t="s">
        <v>4167</v>
      </c>
      <c r="I718" s="319">
        <v>461412.434</v>
      </c>
      <c r="J718" s="319">
        <v>1220956.235</v>
      </c>
      <c r="K718" s="25"/>
      <c r="L718" s="51"/>
    </row>
    <row r="719" spans="1:12" s="1" customFormat="1" ht="15.75" customHeight="1">
      <c r="A719" s="24">
        <v>13</v>
      </c>
      <c r="B719" s="44" t="s">
        <v>1359</v>
      </c>
      <c r="C719" s="368" t="s">
        <v>3865</v>
      </c>
      <c r="D719" s="25" t="s">
        <v>376</v>
      </c>
      <c r="E719" s="417">
        <v>5.43</v>
      </c>
      <c r="F719" s="158">
        <v>0.175</v>
      </c>
      <c r="G719" s="41" t="s">
        <v>3749</v>
      </c>
      <c r="H719" s="24" t="s">
        <v>4168</v>
      </c>
      <c r="I719" s="319">
        <v>461447.077</v>
      </c>
      <c r="J719" s="319">
        <v>1220486.887</v>
      </c>
      <c r="K719" s="25"/>
      <c r="L719" s="51"/>
    </row>
    <row r="720" spans="1:12" s="1" customFormat="1" ht="15.75" customHeight="1">
      <c r="A720" s="24">
        <v>14</v>
      </c>
      <c r="B720" s="44" t="s">
        <v>1360</v>
      </c>
      <c r="C720" s="368" t="s">
        <v>3865</v>
      </c>
      <c r="D720" s="25" t="s">
        <v>376</v>
      </c>
      <c r="E720" s="417">
        <v>5.66</v>
      </c>
      <c r="F720" s="158">
        <v>0.56</v>
      </c>
      <c r="G720" s="41" t="s">
        <v>1361</v>
      </c>
      <c r="H720" s="24" t="s">
        <v>1362</v>
      </c>
      <c r="I720" s="319">
        <v>461815.634</v>
      </c>
      <c r="J720" s="319">
        <v>1220273.255</v>
      </c>
      <c r="K720" s="25"/>
      <c r="L720" s="51"/>
    </row>
    <row r="721" spans="1:12" s="1" customFormat="1" ht="15.75" customHeight="1">
      <c r="A721" s="24">
        <v>15</v>
      </c>
      <c r="B721" s="44" t="s">
        <v>1363</v>
      </c>
      <c r="C721" s="368" t="s">
        <v>3865</v>
      </c>
      <c r="D721" s="25" t="s">
        <v>376</v>
      </c>
      <c r="E721" s="417">
        <v>4.32</v>
      </c>
      <c r="F721" s="158">
        <v>0.108</v>
      </c>
      <c r="G721" s="41" t="s">
        <v>1364</v>
      </c>
      <c r="H721" s="24" t="s">
        <v>4169</v>
      </c>
      <c r="I721" s="319">
        <v>461538.137</v>
      </c>
      <c r="J721" s="319">
        <v>1220477.151</v>
      </c>
      <c r="K721" s="25"/>
      <c r="L721" s="51"/>
    </row>
    <row r="722" spans="1:12" s="1" customFormat="1" ht="15.75" customHeight="1">
      <c r="A722" s="24">
        <v>16</v>
      </c>
      <c r="B722" s="44" t="s">
        <v>1365</v>
      </c>
      <c r="C722" s="351" t="s">
        <v>1366</v>
      </c>
      <c r="D722" s="25" t="s">
        <v>376</v>
      </c>
      <c r="E722" s="417">
        <v>80.55</v>
      </c>
      <c r="F722" s="158">
        <v>5.03</v>
      </c>
      <c r="G722" s="41" t="s">
        <v>1365</v>
      </c>
      <c r="H722" s="24" t="s">
        <v>1367</v>
      </c>
      <c r="I722" s="319">
        <v>461933.687</v>
      </c>
      <c r="J722" s="319">
        <v>1219719.9</v>
      </c>
      <c r="K722" s="25"/>
      <c r="L722" s="51"/>
    </row>
    <row r="723" spans="1:12" s="1" customFormat="1" ht="15.75" customHeight="1">
      <c r="A723" s="24">
        <v>17</v>
      </c>
      <c r="B723" s="44" t="s">
        <v>4189</v>
      </c>
      <c r="C723" s="351" t="s">
        <v>1366</v>
      </c>
      <c r="D723" s="25" t="s">
        <v>376</v>
      </c>
      <c r="E723" s="417">
        <v>11.86</v>
      </c>
      <c r="F723" s="158">
        <v>1.311</v>
      </c>
      <c r="G723" s="41" t="s">
        <v>3747</v>
      </c>
      <c r="H723" s="24" t="s">
        <v>1356</v>
      </c>
      <c r="I723" s="319">
        <v>461145.113</v>
      </c>
      <c r="J723" s="319">
        <v>1220035.426</v>
      </c>
      <c r="K723" s="25"/>
      <c r="L723" s="51"/>
    </row>
    <row r="724" spans="1:12" s="1" customFormat="1" ht="15.75" customHeight="1">
      <c r="A724" s="24">
        <v>18</v>
      </c>
      <c r="B724" s="44" t="s">
        <v>4190</v>
      </c>
      <c r="C724" s="351" t="s">
        <v>1368</v>
      </c>
      <c r="D724" s="25" t="s">
        <v>376</v>
      </c>
      <c r="E724" s="417">
        <v>4.86</v>
      </c>
      <c r="F724" s="158">
        <v>2.045</v>
      </c>
      <c r="G724" s="41" t="s">
        <v>3750</v>
      </c>
      <c r="H724" s="24" t="s">
        <v>3303</v>
      </c>
      <c r="I724" s="319">
        <v>461049.907</v>
      </c>
      <c r="J724" s="319">
        <v>1219440.337</v>
      </c>
      <c r="K724" s="25"/>
      <c r="L724" s="51"/>
    </row>
    <row r="725" spans="1:12" s="1" customFormat="1" ht="15.75" customHeight="1">
      <c r="A725" s="24">
        <v>19</v>
      </c>
      <c r="B725" s="44" t="s">
        <v>4191</v>
      </c>
      <c r="C725" s="351" t="s">
        <v>1368</v>
      </c>
      <c r="D725" s="25" t="s">
        <v>376</v>
      </c>
      <c r="E725" s="417">
        <v>1.8</v>
      </c>
      <c r="F725" s="158">
        <v>0.163</v>
      </c>
      <c r="G725" s="41" t="s">
        <v>3751</v>
      </c>
      <c r="H725" s="24" t="s">
        <v>4170</v>
      </c>
      <c r="I725" s="319">
        <v>461044.181</v>
      </c>
      <c r="J725" s="319">
        <v>1219410.468</v>
      </c>
      <c r="K725" s="25"/>
      <c r="L725" s="51"/>
    </row>
    <row r="726" spans="1:12" s="1" customFormat="1" ht="15.75" customHeight="1">
      <c r="A726" s="24">
        <v>20</v>
      </c>
      <c r="B726" s="44" t="s">
        <v>4192</v>
      </c>
      <c r="C726" s="351" t="s">
        <v>1368</v>
      </c>
      <c r="D726" s="25" t="s">
        <v>376</v>
      </c>
      <c r="E726" s="417">
        <v>13.83</v>
      </c>
      <c r="F726" s="158">
        <v>0.601</v>
      </c>
      <c r="G726" s="41" t="s">
        <v>3752</v>
      </c>
      <c r="H726" s="24" t="s">
        <v>4171</v>
      </c>
      <c r="I726" s="319">
        <v>461134.215</v>
      </c>
      <c r="J726" s="319">
        <v>1219225.822</v>
      </c>
      <c r="K726" s="25"/>
      <c r="L726" s="51"/>
    </row>
    <row r="727" spans="1:12" s="1" customFormat="1" ht="15.75" customHeight="1">
      <c r="A727" s="24">
        <v>21</v>
      </c>
      <c r="B727" s="44" t="s">
        <v>4193</v>
      </c>
      <c r="C727" s="351" t="s">
        <v>1368</v>
      </c>
      <c r="D727" s="25" t="s">
        <v>376</v>
      </c>
      <c r="E727" s="417">
        <v>16.7</v>
      </c>
      <c r="F727" s="158">
        <v>0.848</v>
      </c>
      <c r="G727" s="41" t="s">
        <v>3753</v>
      </c>
      <c r="H727" s="24" t="s">
        <v>474</v>
      </c>
      <c r="I727" s="319">
        <v>461297.133</v>
      </c>
      <c r="J727" s="319">
        <v>1219048.725</v>
      </c>
      <c r="K727" s="25"/>
      <c r="L727" s="51"/>
    </row>
    <row r="728" spans="1:12" s="1" customFormat="1" ht="15.75" customHeight="1">
      <c r="A728" s="24">
        <v>22</v>
      </c>
      <c r="B728" s="44" t="s">
        <v>4194</v>
      </c>
      <c r="C728" s="351" t="s">
        <v>1368</v>
      </c>
      <c r="D728" s="25" t="s">
        <v>376</v>
      </c>
      <c r="E728" s="417">
        <v>17.39</v>
      </c>
      <c r="F728" s="158">
        <v>1.01</v>
      </c>
      <c r="G728" s="41" t="s">
        <v>3754</v>
      </c>
      <c r="H728" s="24" t="s">
        <v>352</v>
      </c>
      <c r="I728" s="319">
        <v>461401.896</v>
      </c>
      <c r="J728" s="319">
        <v>1218957.26</v>
      </c>
      <c r="K728" s="25"/>
      <c r="L728" s="51"/>
    </row>
    <row r="729" spans="1:12" s="1" customFormat="1" ht="15.75" customHeight="1">
      <c r="A729" s="24">
        <v>23</v>
      </c>
      <c r="B729" s="44" t="s">
        <v>4195</v>
      </c>
      <c r="C729" s="351" t="s">
        <v>1368</v>
      </c>
      <c r="D729" s="25" t="s">
        <v>376</v>
      </c>
      <c r="E729" s="417">
        <v>11.8</v>
      </c>
      <c r="F729" s="158">
        <v>0.858</v>
      </c>
      <c r="G729" s="41" t="s">
        <v>3755</v>
      </c>
      <c r="H729" s="24" t="s">
        <v>1369</v>
      </c>
      <c r="I729" s="319">
        <v>461479.247</v>
      </c>
      <c r="J729" s="319">
        <v>1218911.576</v>
      </c>
      <c r="K729" s="25"/>
      <c r="L729" s="51"/>
    </row>
    <row r="730" spans="1:12" s="1" customFormat="1" ht="15.75" customHeight="1">
      <c r="A730" s="24">
        <v>24</v>
      </c>
      <c r="B730" s="44" t="s">
        <v>4196</v>
      </c>
      <c r="C730" s="351" t="s">
        <v>1368</v>
      </c>
      <c r="D730" s="25" t="s">
        <v>376</v>
      </c>
      <c r="E730" s="417">
        <v>11.01</v>
      </c>
      <c r="F730" s="158">
        <v>0.628</v>
      </c>
      <c r="G730" s="41" t="s">
        <v>3756</v>
      </c>
      <c r="H730" s="24" t="s">
        <v>1370</v>
      </c>
      <c r="I730" s="319">
        <v>461523.011</v>
      </c>
      <c r="J730" s="319">
        <v>1218889.762</v>
      </c>
      <c r="K730" s="25"/>
      <c r="L730" s="51"/>
    </row>
    <row r="731" spans="1:12" s="1" customFormat="1" ht="15.75" customHeight="1">
      <c r="A731" s="24">
        <v>25</v>
      </c>
      <c r="B731" s="44" t="s">
        <v>1371</v>
      </c>
      <c r="C731" s="351" t="s">
        <v>1368</v>
      </c>
      <c r="D731" s="25" t="s">
        <v>376</v>
      </c>
      <c r="E731" s="417">
        <v>44.84</v>
      </c>
      <c r="F731" s="158">
        <v>2.702</v>
      </c>
      <c r="G731" s="41" t="s">
        <v>1371</v>
      </c>
      <c r="H731" s="24" t="s">
        <v>1372</v>
      </c>
      <c r="I731" s="319">
        <v>461583.312</v>
      </c>
      <c r="J731" s="319">
        <v>1218660.676</v>
      </c>
      <c r="K731" s="25"/>
      <c r="L731" s="51"/>
    </row>
    <row r="732" spans="1:12" s="1" customFormat="1" ht="15.75" customHeight="1">
      <c r="A732" s="24">
        <v>26</v>
      </c>
      <c r="B732" s="44" t="s">
        <v>4197</v>
      </c>
      <c r="C732" s="351" t="s">
        <v>1368</v>
      </c>
      <c r="D732" s="25" t="s">
        <v>376</v>
      </c>
      <c r="E732" s="417">
        <v>5.12</v>
      </c>
      <c r="F732" s="158">
        <v>0.922</v>
      </c>
      <c r="G732" s="41" t="s">
        <v>1373</v>
      </c>
      <c r="H732" s="24" t="s">
        <v>1374</v>
      </c>
      <c r="I732" s="319">
        <v>461817.471</v>
      </c>
      <c r="J732" s="319">
        <v>1218109.915</v>
      </c>
      <c r="K732" s="25"/>
      <c r="L732" s="51"/>
    </row>
    <row r="733" spans="1:12" s="1" customFormat="1" ht="15.75" customHeight="1">
      <c r="A733" s="24">
        <v>27</v>
      </c>
      <c r="B733" s="44" t="s">
        <v>4198</v>
      </c>
      <c r="C733" s="351" t="s">
        <v>1368</v>
      </c>
      <c r="D733" s="25" t="s">
        <v>376</v>
      </c>
      <c r="E733" s="457">
        <v>34.2</v>
      </c>
      <c r="F733" s="514">
        <v>1.657</v>
      </c>
      <c r="G733" s="41" t="s">
        <v>3757</v>
      </c>
      <c r="H733" s="24" t="s">
        <v>1375</v>
      </c>
      <c r="I733" s="319">
        <v>460672.42</v>
      </c>
      <c r="J733" s="319">
        <v>1218236.954</v>
      </c>
      <c r="K733" s="25"/>
      <c r="L733" s="51"/>
    </row>
    <row r="734" spans="1:12" s="1" customFormat="1" ht="15.75" customHeight="1">
      <c r="A734" s="24">
        <v>28</v>
      </c>
      <c r="B734" s="44" t="s">
        <v>1607</v>
      </c>
      <c r="C734" s="351" t="s">
        <v>1368</v>
      </c>
      <c r="D734" s="25" t="s">
        <v>376</v>
      </c>
      <c r="E734" s="417">
        <v>17.55</v>
      </c>
      <c r="F734" s="158">
        <v>2.278</v>
      </c>
      <c r="G734" s="41" t="s">
        <v>3758</v>
      </c>
      <c r="H734" s="24" t="s">
        <v>1376</v>
      </c>
      <c r="I734" s="319">
        <v>460997.925</v>
      </c>
      <c r="J734" s="319">
        <v>1219698.411</v>
      </c>
      <c r="K734" s="25"/>
      <c r="L734" s="51"/>
    </row>
    <row r="735" spans="1:12" s="1" customFormat="1" ht="15.75" customHeight="1">
      <c r="A735" s="24">
        <v>29</v>
      </c>
      <c r="B735" s="44" t="s">
        <v>1371</v>
      </c>
      <c r="C735" s="351" t="s">
        <v>1377</v>
      </c>
      <c r="D735" s="25" t="s">
        <v>376</v>
      </c>
      <c r="E735" s="417">
        <v>63.4</v>
      </c>
      <c r="F735" s="158">
        <v>3.9</v>
      </c>
      <c r="G735" s="41" t="s">
        <v>1371</v>
      </c>
      <c r="H735" s="24" t="s">
        <v>1372</v>
      </c>
      <c r="I735" s="319">
        <v>461583.312</v>
      </c>
      <c r="J735" s="319">
        <v>1218660.676</v>
      </c>
      <c r="K735" s="25"/>
      <c r="L735" s="51"/>
    </row>
    <row r="736" spans="1:12" s="1" customFormat="1" ht="15.75" customHeight="1">
      <c r="A736" s="24">
        <v>30</v>
      </c>
      <c r="B736" s="44" t="s">
        <v>4199</v>
      </c>
      <c r="C736" s="351" t="s">
        <v>1377</v>
      </c>
      <c r="D736" s="25" t="s">
        <v>376</v>
      </c>
      <c r="E736" s="417">
        <v>7.2</v>
      </c>
      <c r="F736" s="158">
        <v>0.208</v>
      </c>
      <c r="G736" s="41" t="s">
        <v>1378</v>
      </c>
      <c r="H736" s="24" t="s">
        <v>1379</v>
      </c>
      <c r="I736" s="319">
        <v>461807.143</v>
      </c>
      <c r="J736" s="319">
        <v>1218302.487</v>
      </c>
      <c r="K736" s="25"/>
      <c r="L736" s="51"/>
    </row>
    <row r="737" spans="1:12" s="1" customFormat="1" ht="15.75" customHeight="1">
      <c r="A737" s="24">
        <v>31</v>
      </c>
      <c r="B737" s="44" t="s">
        <v>1373</v>
      </c>
      <c r="C737" s="351" t="s">
        <v>1377</v>
      </c>
      <c r="D737" s="25" t="s">
        <v>376</v>
      </c>
      <c r="E737" s="457">
        <v>57.55</v>
      </c>
      <c r="F737" s="514">
        <v>7.139</v>
      </c>
      <c r="G737" s="41" t="s">
        <v>1373</v>
      </c>
      <c r="H737" s="24" t="s">
        <v>1374</v>
      </c>
      <c r="I737" s="319">
        <v>461817.471</v>
      </c>
      <c r="J737" s="319">
        <v>1218109.915</v>
      </c>
      <c r="K737" s="25"/>
      <c r="L737" s="51"/>
    </row>
    <row r="738" spans="1:12" s="1" customFormat="1" ht="15.75" customHeight="1">
      <c r="A738" s="24">
        <v>32</v>
      </c>
      <c r="B738" s="44" t="s">
        <v>4200</v>
      </c>
      <c r="C738" s="351" t="s">
        <v>1377</v>
      </c>
      <c r="D738" s="25" t="s">
        <v>376</v>
      </c>
      <c r="E738" s="417">
        <v>13.17</v>
      </c>
      <c r="F738" s="158">
        <v>0.285</v>
      </c>
      <c r="G738" s="41" t="s">
        <v>1380</v>
      </c>
      <c r="H738" s="24" t="s">
        <v>1381</v>
      </c>
      <c r="I738" s="319">
        <v>461107.159</v>
      </c>
      <c r="J738" s="319">
        <v>1216734.72</v>
      </c>
      <c r="K738" s="25"/>
      <c r="L738" s="51"/>
    </row>
    <row r="739" spans="1:12" s="1" customFormat="1" ht="15.75" customHeight="1">
      <c r="A739" s="24">
        <v>33</v>
      </c>
      <c r="B739" s="44" t="s">
        <v>1382</v>
      </c>
      <c r="C739" s="351" t="s">
        <v>1377</v>
      </c>
      <c r="D739" s="25" t="s">
        <v>376</v>
      </c>
      <c r="E739" s="417">
        <v>26.68</v>
      </c>
      <c r="F739" s="158">
        <v>1.009</v>
      </c>
      <c r="G739" s="41" t="s">
        <v>3759</v>
      </c>
      <c r="H739" s="24" t="s">
        <v>1383</v>
      </c>
      <c r="I739" s="319">
        <v>460471.252</v>
      </c>
      <c r="J739" s="319">
        <v>1217519.366</v>
      </c>
      <c r="K739" s="25"/>
      <c r="L739" s="51"/>
    </row>
    <row r="740" spans="1:12" s="1" customFormat="1" ht="15.75" customHeight="1">
      <c r="A740" s="24">
        <v>34</v>
      </c>
      <c r="B740" s="44" t="s">
        <v>4201</v>
      </c>
      <c r="C740" s="351" t="s">
        <v>1377</v>
      </c>
      <c r="D740" s="25" t="s">
        <v>376</v>
      </c>
      <c r="E740" s="417">
        <v>7.62</v>
      </c>
      <c r="F740" s="158">
        <v>0.514</v>
      </c>
      <c r="G740" s="41" t="s">
        <v>3760</v>
      </c>
      <c r="H740" s="24" t="s">
        <v>4172</v>
      </c>
      <c r="I740" s="319">
        <v>462408.325</v>
      </c>
      <c r="J740" s="319">
        <v>1215590.01</v>
      </c>
      <c r="K740" s="25"/>
      <c r="L740" s="51"/>
    </row>
    <row r="741" spans="1:12" s="1" customFormat="1" ht="15.75" customHeight="1">
      <c r="A741" s="24">
        <v>35</v>
      </c>
      <c r="B741" s="44" t="s">
        <v>1384</v>
      </c>
      <c r="C741" s="351" t="s">
        <v>1377</v>
      </c>
      <c r="D741" s="25" t="s">
        <v>376</v>
      </c>
      <c r="E741" s="417">
        <v>38.71</v>
      </c>
      <c r="F741" s="158">
        <v>0.601</v>
      </c>
      <c r="G741" s="41" t="s">
        <v>1384</v>
      </c>
      <c r="H741" s="24" t="s">
        <v>1385</v>
      </c>
      <c r="I741" s="319">
        <v>462339.631</v>
      </c>
      <c r="J741" s="319">
        <v>1215793.023</v>
      </c>
      <c r="K741" s="25"/>
      <c r="L741" s="51"/>
    </row>
    <row r="742" spans="1:12" s="1" customFormat="1" ht="15.75" customHeight="1">
      <c r="A742" s="24">
        <v>36</v>
      </c>
      <c r="B742" s="44" t="s">
        <v>4202</v>
      </c>
      <c r="C742" s="351" t="s">
        <v>1377</v>
      </c>
      <c r="D742" s="25" t="s">
        <v>376</v>
      </c>
      <c r="E742" s="417">
        <v>7.13</v>
      </c>
      <c r="F742" s="158">
        <v>0.36</v>
      </c>
      <c r="G742" s="41" t="s">
        <v>3761</v>
      </c>
      <c r="H742" s="24" t="s">
        <v>4173</v>
      </c>
      <c r="I742" s="319">
        <v>461931.942</v>
      </c>
      <c r="J742" s="319">
        <v>1215509.741</v>
      </c>
      <c r="K742" s="25"/>
      <c r="L742" s="51"/>
    </row>
    <row r="743" spans="1:12" s="1" customFormat="1" ht="15.75" customHeight="1">
      <c r="A743" s="24">
        <v>37</v>
      </c>
      <c r="B743" s="44" t="s">
        <v>4203</v>
      </c>
      <c r="C743" s="351" t="s">
        <v>1377</v>
      </c>
      <c r="D743" s="25" t="s">
        <v>376</v>
      </c>
      <c r="E743" s="417">
        <v>6.22</v>
      </c>
      <c r="F743" s="158">
        <v>0.122</v>
      </c>
      <c r="G743" s="41" t="s">
        <v>3762</v>
      </c>
      <c r="H743" s="24" t="s">
        <v>4174</v>
      </c>
      <c r="I743" s="319">
        <v>461995.028</v>
      </c>
      <c r="J743" s="319">
        <v>1215532.358</v>
      </c>
      <c r="K743" s="25"/>
      <c r="L743" s="51"/>
    </row>
    <row r="744" spans="1:12" s="1" customFormat="1" ht="15.75" customHeight="1">
      <c r="A744" s="24">
        <v>38</v>
      </c>
      <c r="B744" s="44" t="s">
        <v>4204</v>
      </c>
      <c r="C744" s="351" t="s">
        <v>1377</v>
      </c>
      <c r="D744" s="25" t="s">
        <v>376</v>
      </c>
      <c r="E744" s="417">
        <v>10.47</v>
      </c>
      <c r="F744" s="158">
        <v>0.166</v>
      </c>
      <c r="G744" s="41" t="s">
        <v>3760</v>
      </c>
      <c r="H744" s="24" t="s">
        <v>4172</v>
      </c>
      <c r="I744" s="319">
        <v>462408.325</v>
      </c>
      <c r="J744" s="319">
        <v>1215590.01</v>
      </c>
      <c r="K744" s="25"/>
      <c r="L744" s="51"/>
    </row>
    <row r="745" spans="1:12" s="1" customFormat="1" ht="15.75" customHeight="1">
      <c r="A745" s="24">
        <v>39</v>
      </c>
      <c r="B745" s="44" t="s">
        <v>1386</v>
      </c>
      <c r="C745" s="351" t="s">
        <v>164</v>
      </c>
      <c r="D745" s="25" t="s">
        <v>376</v>
      </c>
      <c r="E745" s="417">
        <v>15.35</v>
      </c>
      <c r="F745" s="158">
        <v>0.899</v>
      </c>
      <c r="G745" s="41" t="s">
        <v>3649</v>
      </c>
      <c r="H745" s="24" t="s">
        <v>1387</v>
      </c>
      <c r="I745" s="319">
        <v>463832.81</v>
      </c>
      <c r="J745" s="319">
        <v>1222525.81</v>
      </c>
      <c r="K745" s="25"/>
      <c r="L745" s="51"/>
    </row>
    <row r="746" spans="1:12" s="1" customFormat="1" ht="15.75" customHeight="1">
      <c r="A746" s="24">
        <v>40</v>
      </c>
      <c r="B746" s="51" t="s">
        <v>1388</v>
      </c>
      <c r="C746" s="351" t="s">
        <v>164</v>
      </c>
      <c r="D746" s="25" t="s">
        <v>376</v>
      </c>
      <c r="E746" s="417">
        <v>15.35</v>
      </c>
      <c r="F746" s="158">
        <v>0.32</v>
      </c>
      <c r="G746" s="619" t="s">
        <v>3650</v>
      </c>
      <c r="H746" s="24" t="s">
        <v>1389</v>
      </c>
      <c r="I746" s="319">
        <v>464133.659</v>
      </c>
      <c r="J746" s="319">
        <v>1222706.545</v>
      </c>
      <c r="K746" s="25"/>
      <c r="L746" s="51"/>
    </row>
    <row r="747" spans="1:12" s="1" customFormat="1" ht="15.75" customHeight="1">
      <c r="A747" s="24">
        <v>41</v>
      </c>
      <c r="B747" s="51" t="s">
        <v>1390</v>
      </c>
      <c r="C747" s="351" t="s">
        <v>1366</v>
      </c>
      <c r="D747" s="25" t="s">
        <v>376</v>
      </c>
      <c r="E747" s="417">
        <v>2.17</v>
      </c>
      <c r="F747" s="158">
        <v>0.519</v>
      </c>
      <c r="G747" s="41" t="s">
        <v>1391</v>
      </c>
      <c r="H747" s="24" t="s">
        <v>4175</v>
      </c>
      <c r="I747" s="319">
        <v>462945.365</v>
      </c>
      <c r="J747" s="319">
        <v>1219513.941</v>
      </c>
      <c r="K747" s="25"/>
      <c r="L747" s="51"/>
    </row>
    <row r="748" spans="1:12" s="1" customFormat="1" ht="15.75" customHeight="1">
      <c r="A748" s="24">
        <v>42</v>
      </c>
      <c r="B748" s="51" t="s">
        <v>1392</v>
      </c>
      <c r="C748" s="351" t="s">
        <v>1366</v>
      </c>
      <c r="D748" s="25" t="s">
        <v>376</v>
      </c>
      <c r="E748" s="417">
        <v>43.18</v>
      </c>
      <c r="F748" s="158">
        <v>2.64</v>
      </c>
      <c r="G748" s="41" t="s">
        <v>3763</v>
      </c>
      <c r="H748" s="24" t="s">
        <v>1393</v>
      </c>
      <c r="I748" s="319">
        <v>462756.095</v>
      </c>
      <c r="J748" s="319">
        <v>1219540.17</v>
      </c>
      <c r="K748" s="25"/>
      <c r="L748" s="51"/>
    </row>
    <row r="749" spans="1:12" s="1" customFormat="1" ht="15.75" customHeight="1">
      <c r="A749" s="24">
        <v>43</v>
      </c>
      <c r="B749" s="51" t="s">
        <v>1394</v>
      </c>
      <c r="C749" s="351" t="s">
        <v>1366</v>
      </c>
      <c r="D749" s="25" t="s">
        <v>376</v>
      </c>
      <c r="E749" s="417">
        <v>9.72</v>
      </c>
      <c r="F749" s="158">
        <v>0.131</v>
      </c>
      <c r="G749" s="41" t="s">
        <v>3764</v>
      </c>
      <c r="H749" s="24" t="s">
        <v>4176</v>
      </c>
      <c r="I749" s="319">
        <v>463396.162</v>
      </c>
      <c r="J749" s="319">
        <v>1219109.161</v>
      </c>
      <c r="K749" s="25"/>
      <c r="L749" s="51"/>
    </row>
    <row r="750" spans="1:12" s="1" customFormat="1" ht="15.75" customHeight="1">
      <c r="A750" s="24">
        <v>44</v>
      </c>
      <c r="B750" s="51" t="s">
        <v>1395</v>
      </c>
      <c r="C750" s="351" t="s">
        <v>1366</v>
      </c>
      <c r="D750" s="25" t="s">
        <v>376</v>
      </c>
      <c r="E750" s="417">
        <v>10.24</v>
      </c>
      <c r="F750" s="158">
        <v>0.627</v>
      </c>
      <c r="G750" s="41" t="s">
        <v>3765</v>
      </c>
      <c r="H750" s="24" t="s">
        <v>4177</v>
      </c>
      <c r="I750" s="319">
        <v>463308.566</v>
      </c>
      <c r="J750" s="319">
        <v>1219164.074</v>
      </c>
      <c r="K750" s="25"/>
      <c r="L750" s="51"/>
    </row>
    <row r="751" spans="1:12" s="1" customFormat="1" ht="15.75" customHeight="1">
      <c r="A751" s="24">
        <v>45</v>
      </c>
      <c r="B751" s="51" t="s">
        <v>1396</v>
      </c>
      <c r="C751" s="351" t="s">
        <v>1366</v>
      </c>
      <c r="D751" s="25" t="s">
        <v>376</v>
      </c>
      <c r="E751" s="417">
        <v>10.42</v>
      </c>
      <c r="F751" s="158">
        <v>0.487</v>
      </c>
      <c r="G751" s="41" t="s">
        <v>3766</v>
      </c>
      <c r="H751" s="24" t="s">
        <v>4178</v>
      </c>
      <c r="I751" s="319">
        <v>463371.697</v>
      </c>
      <c r="J751" s="319">
        <v>1219125.064</v>
      </c>
      <c r="K751" s="25"/>
      <c r="L751" s="51"/>
    </row>
    <row r="752" spans="1:12" s="1" customFormat="1" ht="15.75" customHeight="1">
      <c r="A752" s="24">
        <v>46</v>
      </c>
      <c r="B752" s="51" t="s">
        <v>1397</v>
      </c>
      <c r="C752" s="351" t="s">
        <v>1366</v>
      </c>
      <c r="D752" s="25" t="s">
        <v>376</v>
      </c>
      <c r="E752" s="417">
        <v>11.75</v>
      </c>
      <c r="F752" s="158">
        <v>0.658</v>
      </c>
      <c r="G752" s="41" t="s">
        <v>3767</v>
      </c>
      <c r="H752" s="24" t="s">
        <v>4179</v>
      </c>
      <c r="I752" s="319">
        <v>462860.725</v>
      </c>
      <c r="J752" s="319">
        <v>1218889.474</v>
      </c>
      <c r="K752" s="25"/>
      <c r="L752" s="51"/>
    </row>
    <row r="753" spans="1:12" s="1" customFormat="1" ht="15.75" customHeight="1">
      <c r="A753" s="24">
        <v>47</v>
      </c>
      <c r="B753" s="51" t="s">
        <v>1398</v>
      </c>
      <c r="C753" s="351" t="s">
        <v>1366</v>
      </c>
      <c r="D753" s="25" t="s">
        <v>376</v>
      </c>
      <c r="E753" s="417">
        <v>3.2</v>
      </c>
      <c r="F753" s="158">
        <v>0.368</v>
      </c>
      <c r="G753" s="41" t="s">
        <v>1399</v>
      </c>
      <c r="H753" s="24" t="s">
        <v>3427</v>
      </c>
      <c r="I753" s="319">
        <v>463094.829</v>
      </c>
      <c r="J753" s="319">
        <v>1216845.898</v>
      </c>
      <c r="K753" s="25"/>
      <c r="L753" s="51"/>
    </row>
    <row r="754" spans="1:12" s="1" customFormat="1" ht="15.75" customHeight="1">
      <c r="A754" s="24">
        <v>48</v>
      </c>
      <c r="B754" s="51" t="s">
        <v>1400</v>
      </c>
      <c r="C754" s="351" t="s">
        <v>1368</v>
      </c>
      <c r="D754" s="25" t="s">
        <v>376</v>
      </c>
      <c r="E754" s="417">
        <v>11.77</v>
      </c>
      <c r="F754" s="158">
        <v>1.08</v>
      </c>
      <c r="G754" s="41" t="s">
        <v>3768</v>
      </c>
      <c r="H754" s="24" t="s">
        <v>3072</v>
      </c>
      <c r="I754" s="319">
        <v>463589.337</v>
      </c>
      <c r="J754" s="319">
        <v>1217537.733</v>
      </c>
      <c r="K754" s="25"/>
      <c r="L754" s="51"/>
    </row>
    <row r="755" spans="1:12" s="1" customFormat="1" ht="15.75" customHeight="1">
      <c r="A755" s="24">
        <v>49</v>
      </c>
      <c r="B755" s="51" t="s">
        <v>1401</v>
      </c>
      <c r="C755" s="351" t="s">
        <v>1368</v>
      </c>
      <c r="D755" s="25" t="s">
        <v>376</v>
      </c>
      <c r="E755" s="417">
        <v>15.47</v>
      </c>
      <c r="F755" s="158">
        <v>0.182</v>
      </c>
      <c r="G755" s="41" t="s">
        <v>1402</v>
      </c>
      <c r="H755" s="24" t="s">
        <v>1403</v>
      </c>
      <c r="I755" s="319">
        <v>462870.094</v>
      </c>
      <c r="J755" s="319">
        <v>1217226.309</v>
      </c>
      <c r="K755" s="25"/>
      <c r="L755" s="51"/>
    </row>
    <row r="756" spans="1:12" s="1" customFormat="1" ht="15.75" customHeight="1">
      <c r="A756" s="24">
        <v>50</v>
      </c>
      <c r="B756" s="51" t="s">
        <v>1404</v>
      </c>
      <c r="C756" s="351" t="s">
        <v>1377</v>
      </c>
      <c r="D756" s="25" t="s">
        <v>376</v>
      </c>
      <c r="E756" s="417">
        <v>2.8</v>
      </c>
      <c r="F756" s="158">
        <v>0.467</v>
      </c>
      <c r="G756" s="41" t="s">
        <v>3769</v>
      </c>
      <c r="H756" s="24" t="s">
        <v>1051</v>
      </c>
      <c r="I756" s="319">
        <v>463495.837</v>
      </c>
      <c r="J756" s="319">
        <v>1216834.46</v>
      </c>
      <c r="K756" s="25"/>
      <c r="L756" s="51"/>
    </row>
    <row r="757" spans="1:12" s="1" customFormat="1" ht="15.75" customHeight="1">
      <c r="A757" s="82">
        <v>51</v>
      </c>
      <c r="B757" s="92" t="s">
        <v>1405</v>
      </c>
      <c r="C757" s="351" t="s">
        <v>1377</v>
      </c>
      <c r="D757" s="25" t="s">
        <v>376</v>
      </c>
      <c r="E757" s="420">
        <v>2.76</v>
      </c>
      <c r="F757" s="167">
        <v>0.265</v>
      </c>
      <c r="G757" s="124" t="s">
        <v>1406</v>
      </c>
      <c r="H757" s="82" t="s">
        <v>1051</v>
      </c>
      <c r="I757" s="320">
        <v>462719.513</v>
      </c>
      <c r="J757" s="320">
        <v>1215272.847</v>
      </c>
      <c r="K757" s="25"/>
      <c r="L757" s="92"/>
    </row>
    <row r="758" spans="1:12" s="3" customFormat="1" ht="15.75" customHeight="1">
      <c r="A758" s="752" t="s">
        <v>1407</v>
      </c>
      <c r="B758" s="754"/>
      <c r="C758" s="354"/>
      <c r="D758" s="135"/>
      <c r="E758" s="455"/>
      <c r="F758" s="511"/>
      <c r="G758" s="618"/>
      <c r="H758" s="135"/>
      <c r="I758" s="136"/>
      <c r="J758" s="136"/>
      <c r="K758" s="135"/>
      <c r="L758" s="59"/>
    </row>
    <row r="759" spans="1:12" s="1" customFormat="1" ht="15.75" customHeight="1">
      <c r="A759" s="117" t="s">
        <v>1</v>
      </c>
      <c r="B759" s="125" t="s">
        <v>1408</v>
      </c>
      <c r="C759" s="364"/>
      <c r="D759" s="69"/>
      <c r="E759" s="446"/>
      <c r="F759" s="502"/>
      <c r="G759" s="611"/>
      <c r="H759" s="67"/>
      <c r="I759" s="152"/>
      <c r="J759" s="152"/>
      <c r="K759" s="69"/>
      <c r="L759" s="69"/>
    </row>
    <row r="760" spans="1:12" s="1" customFormat="1" ht="15.75" customHeight="1">
      <c r="A760" s="24">
        <v>1</v>
      </c>
      <c r="B760" s="51" t="s">
        <v>1409</v>
      </c>
      <c r="C760" s="351" t="s">
        <v>197</v>
      </c>
      <c r="D760" s="24" t="s">
        <v>376</v>
      </c>
      <c r="E760" s="417">
        <v>19</v>
      </c>
      <c r="F760" s="158">
        <v>0.597</v>
      </c>
      <c r="G760" s="41" t="s">
        <v>1410</v>
      </c>
      <c r="H760" s="24" t="s">
        <v>1411</v>
      </c>
      <c r="I760" s="295">
        <v>449503</v>
      </c>
      <c r="J760" s="319">
        <v>124465</v>
      </c>
      <c r="K760" s="25"/>
      <c r="L760" s="51"/>
    </row>
    <row r="761" spans="1:12" s="1" customFormat="1" ht="15.75" customHeight="1">
      <c r="A761" s="24">
        <v>2</v>
      </c>
      <c r="B761" s="51" t="s">
        <v>1412</v>
      </c>
      <c r="C761" s="351" t="s">
        <v>197</v>
      </c>
      <c r="D761" s="24" t="s">
        <v>376</v>
      </c>
      <c r="E761" s="417">
        <v>7.3</v>
      </c>
      <c r="F761" s="158">
        <v>0.18</v>
      </c>
      <c r="G761" s="41" t="s">
        <v>1413</v>
      </c>
      <c r="H761" s="24" t="s">
        <v>1414</v>
      </c>
      <c r="I761" s="295">
        <v>449812</v>
      </c>
      <c r="J761" s="319">
        <v>1240872</v>
      </c>
      <c r="K761" s="25"/>
      <c r="L761" s="51"/>
    </row>
    <row r="762" spans="1:12" s="1" customFormat="1" ht="15.75" customHeight="1">
      <c r="A762" s="82">
        <v>3</v>
      </c>
      <c r="B762" s="92" t="s">
        <v>1415</v>
      </c>
      <c r="C762" s="360" t="s">
        <v>197</v>
      </c>
      <c r="D762" s="82" t="s">
        <v>376</v>
      </c>
      <c r="E762" s="420">
        <v>19</v>
      </c>
      <c r="F762" s="167">
        <v>0.6</v>
      </c>
      <c r="G762" s="124" t="s">
        <v>1416</v>
      </c>
      <c r="H762" s="82" t="s">
        <v>747</v>
      </c>
      <c r="I762" s="295">
        <v>450269</v>
      </c>
      <c r="J762" s="320">
        <v>1241115</v>
      </c>
      <c r="K762" s="25"/>
      <c r="L762" s="92"/>
    </row>
    <row r="763" spans="1:12" s="3" customFormat="1" ht="15.75" customHeight="1">
      <c r="A763" s="752" t="s">
        <v>1417</v>
      </c>
      <c r="B763" s="754"/>
      <c r="C763" s="354"/>
      <c r="D763" s="135"/>
      <c r="E763" s="455"/>
      <c r="F763" s="511"/>
      <c r="G763" s="618"/>
      <c r="H763" s="135"/>
      <c r="I763" s="136"/>
      <c r="J763" s="136"/>
      <c r="K763" s="135"/>
      <c r="L763" s="59"/>
    </row>
    <row r="764" spans="1:12" s="3" customFormat="1" ht="15.75" customHeight="1">
      <c r="A764" s="117" t="s">
        <v>1</v>
      </c>
      <c r="B764" s="141" t="s">
        <v>1185</v>
      </c>
      <c r="C764" s="369"/>
      <c r="D764" s="153"/>
      <c r="E764" s="458"/>
      <c r="F764" s="515"/>
      <c r="G764" s="620"/>
      <c r="H764" s="153"/>
      <c r="I764" s="154"/>
      <c r="J764" s="154"/>
      <c r="K764" s="153"/>
      <c r="L764" s="155"/>
    </row>
    <row r="765" spans="1:12" s="8" customFormat="1" ht="15.75" customHeight="1">
      <c r="A765" s="24">
        <v>1</v>
      </c>
      <c r="B765" s="156" t="s">
        <v>1418</v>
      </c>
      <c r="C765" s="370" t="s">
        <v>3866</v>
      </c>
      <c r="D765" s="25" t="s">
        <v>376</v>
      </c>
      <c r="E765" s="417">
        <v>11</v>
      </c>
      <c r="F765" s="158">
        <v>0.629</v>
      </c>
      <c r="G765" s="621" t="s">
        <v>1418</v>
      </c>
      <c r="H765" s="157" t="s">
        <v>3681</v>
      </c>
      <c r="I765" s="310">
        <v>455135.6655</v>
      </c>
      <c r="J765" s="310">
        <v>1215639.6579</v>
      </c>
      <c r="K765" s="25"/>
      <c r="L765" s="76"/>
    </row>
    <row r="766" spans="1:12" s="8" customFormat="1" ht="15.75" customHeight="1">
      <c r="A766" s="24">
        <v>2</v>
      </c>
      <c r="B766" s="156" t="s">
        <v>1419</v>
      </c>
      <c r="C766" s="370" t="s">
        <v>3866</v>
      </c>
      <c r="D766" s="25" t="s">
        <v>376</v>
      </c>
      <c r="E766" s="417">
        <v>15</v>
      </c>
      <c r="F766" s="158">
        <v>2.527</v>
      </c>
      <c r="G766" s="621" t="s">
        <v>1419</v>
      </c>
      <c r="H766" s="157" t="s">
        <v>3651</v>
      </c>
      <c r="I766" s="310">
        <v>455171.591</v>
      </c>
      <c r="J766" s="310">
        <v>1215465.3824</v>
      </c>
      <c r="K766" s="25"/>
      <c r="L766" s="51"/>
    </row>
    <row r="767" spans="1:12" s="8" customFormat="1" ht="15.75" customHeight="1">
      <c r="A767" s="24">
        <v>3</v>
      </c>
      <c r="B767" s="156" t="s">
        <v>1420</v>
      </c>
      <c r="C767" s="370" t="s">
        <v>3866</v>
      </c>
      <c r="D767" s="25" t="s">
        <v>376</v>
      </c>
      <c r="E767" s="417">
        <v>1.1</v>
      </c>
      <c r="F767" s="158">
        <v>0.42</v>
      </c>
      <c r="G767" s="621" t="s">
        <v>1420</v>
      </c>
      <c r="H767" s="157" t="s">
        <v>3652</v>
      </c>
      <c r="I767" s="310">
        <v>455233.5679</v>
      </c>
      <c r="J767" s="310">
        <v>1215172.3317</v>
      </c>
      <c r="K767" s="25"/>
      <c r="L767" s="51"/>
    </row>
    <row r="768" spans="1:12" s="8" customFormat="1" ht="15.75" customHeight="1">
      <c r="A768" s="24">
        <v>4</v>
      </c>
      <c r="B768" s="156" t="s">
        <v>1421</v>
      </c>
      <c r="C768" s="370" t="s">
        <v>3866</v>
      </c>
      <c r="D768" s="25" t="s">
        <v>376</v>
      </c>
      <c r="E768" s="417">
        <v>10</v>
      </c>
      <c r="F768" s="158">
        <v>0.334</v>
      </c>
      <c r="G768" s="621" t="s">
        <v>1421</v>
      </c>
      <c r="H768" s="157" t="s">
        <v>3653</v>
      </c>
      <c r="I768" s="310">
        <v>455258.8095</v>
      </c>
      <c r="J768" s="310">
        <v>1215053.3854</v>
      </c>
      <c r="K768" s="25"/>
      <c r="L768" s="51"/>
    </row>
    <row r="769" spans="1:12" s="8" customFormat="1" ht="15.75" customHeight="1">
      <c r="A769" s="24">
        <v>5</v>
      </c>
      <c r="B769" s="156" t="s">
        <v>1422</v>
      </c>
      <c r="C769" s="370" t="s">
        <v>3866</v>
      </c>
      <c r="D769" s="25" t="s">
        <v>376</v>
      </c>
      <c r="E769" s="417">
        <v>6</v>
      </c>
      <c r="F769" s="158">
        <v>0.401</v>
      </c>
      <c r="G769" s="621" t="s">
        <v>1422</v>
      </c>
      <c r="H769" s="157" t="s">
        <v>3654</v>
      </c>
      <c r="I769" s="310">
        <v>455506.9749</v>
      </c>
      <c r="J769" s="310">
        <v>1214874.0573</v>
      </c>
      <c r="K769" s="25"/>
      <c r="L769" s="51"/>
    </row>
    <row r="770" spans="1:12" s="8" customFormat="1" ht="15.75" customHeight="1">
      <c r="A770" s="24">
        <v>6</v>
      </c>
      <c r="B770" s="156" t="s">
        <v>1423</v>
      </c>
      <c r="C770" s="370" t="s">
        <v>3866</v>
      </c>
      <c r="D770" s="25" t="s">
        <v>376</v>
      </c>
      <c r="E770" s="417">
        <v>16</v>
      </c>
      <c r="F770" s="158">
        <v>1.262</v>
      </c>
      <c r="G770" s="621" t="s">
        <v>1423</v>
      </c>
      <c r="H770" s="157" t="s">
        <v>3655</v>
      </c>
      <c r="I770" s="310">
        <v>455714.5946</v>
      </c>
      <c r="J770" s="310">
        <v>1214734.3383</v>
      </c>
      <c r="K770" s="25"/>
      <c r="L770" s="51"/>
    </row>
    <row r="771" spans="1:12" s="8" customFormat="1" ht="15.75" customHeight="1">
      <c r="A771" s="24">
        <v>7</v>
      </c>
      <c r="B771" s="156" t="s">
        <v>1424</v>
      </c>
      <c r="C771" s="370" t="s">
        <v>3866</v>
      </c>
      <c r="D771" s="25" t="s">
        <v>376</v>
      </c>
      <c r="E771" s="417">
        <v>10</v>
      </c>
      <c r="F771" s="158">
        <v>0.415</v>
      </c>
      <c r="G771" s="621" t="s">
        <v>1424</v>
      </c>
      <c r="H771" s="157" t="s">
        <v>3656</v>
      </c>
      <c r="I771" s="310">
        <v>456100.4922</v>
      </c>
      <c r="J771" s="310">
        <v>1214466.6947</v>
      </c>
      <c r="K771" s="25"/>
      <c r="L771" s="51"/>
    </row>
    <row r="772" spans="1:12" s="8" customFormat="1" ht="15.75" customHeight="1">
      <c r="A772" s="24">
        <v>8</v>
      </c>
      <c r="B772" s="156" t="s">
        <v>1425</v>
      </c>
      <c r="C772" s="370" t="s">
        <v>3866</v>
      </c>
      <c r="D772" s="25" t="s">
        <v>376</v>
      </c>
      <c r="E772" s="417">
        <v>10</v>
      </c>
      <c r="F772" s="158">
        <v>0.634</v>
      </c>
      <c r="G772" s="621" t="s">
        <v>1425</v>
      </c>
      <c r="H772" s="157" t="s">
        <v>3657</v>
      </c>
      <c r="I772" s="310">
        <v>456217.1635</v>
      </c>
      <c r="J772" s="310">
        <v>1214386.6355</v>
      </c>
      <c r="K772" s="25"/>
      <c r="L772" s="51"/>
    </row>
    <row r="773" spans="1:12" s="8" customFormat="1" ht="15.75" customHeight="1">
      <c r="A773" s="24">
        <v>9</v>
      </c>
      <c r="B773" s="156" t="s">
        <v>1426</v>
      </c>
      <c r="C773" s="370" t="s">
        <v>3866</v>
      </c>
      <c r="D773" s="25" t="s">
        <v>376</v>
      </c>
      <c r="E773" s="417">
        <v>9</v>
      </c>
      <c r="F773" s="158">
        <v>1.809</v>
      </c>
      <c r="G773" s="621" t="s">
        <v>1427</v>
      </c>
      <c r="H773" s="157" t="s">
        <v>3809</v>
      </c>
      <c r="I773" s="310">
        <v>456194.3626</v>
      </c>
      <c r="J773" s="310">
        <v>1215065.4186</v>
      </c>
      <c r="K773" s="25"/>
      <c r="L773" s="51"/>
    </row>
    <row r="774" spans="1:12" s="8" customFormat="1" ht="15.75" customHeight="1">
      <c r="A774" s="24">
        <v>10</v>
      </c>
      <c r="B774" s="156" t="s">
        <v>1428</v>
      </c>
      <c r="C774" s="370" t="s">
        <v>3866</v>
      </c>
      <c r="D774" s="25" t="s">
        <v>376</v>
      </c>
      <c r="E774" s="417">
        <v>4</v>
      </c>
      <c r="F774" s="158">
        <v>0.351</v>
      </c>
      <c r="G774" s="621" t="s">
        <v>3770</v>
      </c>
      <c r="H774" s="157" t="s">
        <v>3809</v>
      </c>
      <c r="I774" s="310">
        <v>454967.1228</v>
      </c>
      <c r="J774" s="310">
        <v>1215226.5461</v>
      </c>
      <c r="K774" s="25"/>
      <c r="L774" s="51"/>
    </row>
    <row r="775" spans="1:12" s="8" customFormat="1" ht="15.75" customHeight="1">
      <c r="A775" s="24">
        <v>11</v>
      </c>
      <c r="B775" s="156" t="s">
        <v>1429</v>
      </c>
      <c r="C775" s="370" t="s">
        <v>3866</v>
      </c>
      <c r="D775" s="25" t="s">
        <v>376</v>
      </c>
      <c r="E775" s="417">
        <v>2</v>
      </c>
      <c r="F775" s="158">
        <v>1.231</v>
      </c>
      <c r="G775" s="621" t="s">
        <v>1429</v>
      </c>
      <c r="H775" s="157" t="s">
        <v>3658</v>
      </c>
      <c r="I775" s="310">
        <v>456321.5233</v>
      </c>
      <c r="J775" s="310">
        <v>1214315.0526</v>
      </c>
      <c r="K775" s="25"/>
      <c r="L775" s="51"/>
    </row>
    <row r="776" spans="1:12" s="8" customFormat="1" ht="15.75" customHeight="1">
      <c r="A776" s="24">
        <v>12</v>
      </c>
      <c r="B776" s="156" t="s">
        <v>1430</v>
      </c>
      <c r="C776" s="370" t="s">
        <v>3867</v>
      </c>
      <c r="D776" s="25" t="s">
        <v>376</v>
      </c>
      <c r="E776" s="417">
        <v>6.5</v>
      </c>
      <c r="F776" s="158">
        <v>0.191</v>
      </c>
      <c r="G776" s="621" t="s">
        <v>1431</v>
      </c>
      <c r="H776" s="157" t="s">
        <v>3659</v>
      </c>
      <c r="I776" s="310">
        <v>456488.1496</v>
      </c>
      <c r="J776" s="310">
        <v>1214029.117</v>
      </c>
      <c r="K776" s="25"/>
      <c r="L776" s="51"/>
    </row>
    <row r="777" spans="1:12" s="8" customFormat="1" ht="15.75" customHeight="1">
      <c r="A777" s="24">
        <v>13</v>
      </c>
      <c r="B777" s="156" t="s">
        <v>1432</v>
      </c>
      <c r="C777" s="370" t="s">
        <v>3867</v>
      </c>
      <c r="D777" s="25" t="s">
        <v>376</v>
      </c>
      <c r="E777" s="417">
        <v>14</v>
      </c>
      <c r="F777" s="158">
        <v>3.053</v>
      </c>
      <c r="G777" s="621" t="s">
        <v>1431</v>
      </c>
      <c r="H777" s="157" t="s">
        <v>3660</v>
      </c>
      <c r="I777" s="310">
        <v>456532.0515</v>
      </c>
      <c r="J777" s="310">
        <v>1213829.3617</v>
      </c>
      <c r="K777" s="25"/>
      <c r="L777" s="51"/>
    </row>
    <row r="778" spans="1:12" s="8" customFormat="1" ht="15.75" customHeight="1">
      <c r="A778" s="24">
        <v>14</v>
      </c>
      <c r="B778" s="156" t="s">
        <v>1433</v>
      </c>
      <c r="C778" s="370" t="s">
        <v>3867</v>
      </c>
      <c r="D778" s="25" t="s">
        <v>376</v>
      </c>
      <c r="E778" s="417">
        <v>2</v>
      </c>
      <c r="F778" s="158">
        <v>0.371</v>
      </c>
      <c r="G778" s="621" t="s">
        <v>1431</v>
      </c>
      <c r="H778" s="157" t="s">
        <v>3661</v>
      </c>
      <c r="I778" s="310">
        <v>456594.8075</v>
      </c>
      <c r="J778" s="310">
        <v>1213546.6279</v>
      </c>
      <c r="K778" s="25"/>
      <c r="L778" s="51"/>
    </row>
    <row r="779" spans="1:12" s="8" customFormat="1" ht="15.75" customHeight="1">
      <c r="A779" s="24">
        <v>15</v>
      </c>
      <c r="B779" s="156" t="s">
        <v>1427</v>
      </c>
      <c r="C779" s="370" t="s">
        <v>3867</v>
      </c>
      <c r="D779" s="25" t="s">
        <v>376</v>
      </c>
      <c r="E779" s="417">
        <v>79</v>
      </c>
      <c r="F779" s="158">
        <v>10.363</v>
      </c>
      <c r="G779" s="621" t="s">
        <v>1431</v>
      </c>
      <c r="H779" s="157" t="s">
        <v>1051</v>
      </c>
      <c r="I779" s="310">
        <v>456054.82</v>
      </c>
      <c r="J779" s="310">
        <v>1215090.49</v>
      </c>
      <c r="K779" s="25"/>
      <c r="L779" s="51"/>
    </row>
    <row r="780" spans="1:12" s="8" customFormat="1" ht="15.75" customHeight="1">
      <c r="A780" s="24">
        <v>16</v>
      </c>
      <c r="B780" s="156" t="s">
        <v>1434</v>
      </c>
      <c r="C780" s="370" t="s">
        <v>3867</v>
      </c>
      <c r="D780" s="25" t="s">
        <v>376</v>
      </c>
      <c r="E780" s="417">
        <v>78.5</v>
      </c>
      <c r="F780" s="158">
        <v>8.549</v>
      </c>
      <c r="G780" s="621" t="s">
        <v>1435</v>
      </c>
      <c r="H780" s="157" t="s">
        <v>3809</v>
      </c>
      <c r="I780" s="310">
        <v>455529.975</v>
      </c>
      <c r="J780" s="310">
        <v>1213923.71</v>
      </c>
      <c r="K780" s="25"/>
      <c r="L780" s="51"/>
    </row>
    <row r="781" spans="1:12" s="8" customFormat="1" ht="15.75" customHeight="1">
      <c r="A781" s="24">
        <v>17</v>
      </c>
      <c r="B781" s="159" t="s">
        <v>1436</v>
      </c>
      <c r="C781" s="370" t="s">
        <v>3867</v>
      </c>
      <c r="D781" s="25" t="s">
        <v>376</v>
      </c>
      <c r="E781" s="417">
        <v>1</v>
      </c>
      <c r="F781" s="158">
        <v>0.428</v>
      </c>
      <c r="G781" s="622" t="s">
        <v>1435</v>
      </c>
      <c r="H781" s="157" t="s">
        <v>3809</v>
      </c>
      <c r="I781" s="310">
        <v>455429.175</v>
      </c>
      <c r="J781" s="310">
        <v>1214404.28</v>
      </c>
      <c r="K781" s="25"/>
      <c r="L781" s="51"/>
    </row>
    <row r="782" spans="1:12" s="8" customFormat="1" ht="15.75" customHeight="1">
      <c r="A782" s="24">
        <v>18</v>
      </c>
      <c r="B782" s="159" t="s">
        <v>1437</v>
      </c>
      <c r="C782" s="370" t="s">
        <v>3867</v>
      </c>
      <c r="D782" s="25" t="s">
        <v>376</v>
      </c>
      <c r="E782" s="417">
        <v>1.2</v>
      </c>
      <c r="F782" s="158">
        <v>0.354</v>
      </c>
      <c r="G782" s="622" t="s">
        <v>1435</v>
      </c>
      <c r="H782" s="157" t="s">
        <v>3809</v>
      </c>
      <c r="I782" s="310">
        <v>455552.275</v>
      </c>
      <c r="J782" s="310">
        <v>1214170.49</v>
      </c>
      <c r="K782" s="25"/>
      <c r="L782" s="76"/>
    </row>
    <row r="783" spans="1:12" s="8" customFormat="1" ht="15.75" customHeight="1">
      <c r="A783" s="24">
        <v>19</v>
      </c>
      <c r="B783" s="156" t="s">
        <v>1438</v>
      </c>
      <c r="C783" s="351" t="s">
        <v>164</v>
      </c>
      <c r="D783" s="25" t="s">
        <v>376</v>
      </c>
      <c r="E783" s="417">
        <v>8</v>
      </c>
      <c r="F783" s="158">
        <v>0.348</v>
      </c>
      <c r="G783" s="622" t="s">
        <v>1435</v>
      </c>
      <c r="H783" s="157" t="s">
        <v>3810</v>
      </c>
      <c r="I783" s="310">
        <v>453196.682</v>
      </c>
      <c r="J783" s="310">
        <v>1218604.3911</v>
      </c>
      <c r="K783" s="25"/>
      <c r="L783" s="150"/>
    </row>
    <row r="784" spans="1:12" s="8" customFormat="1" ht="15.75" customHeight="1">
      <c r="A784" s="24">
        <v>20</v>
      </c>
      <c r="B784" s="156" t="s">
        <v>1439</v>
      </c>
      <c r="C784" s="351" t="s">
        <v>164</v>
      </c>
      <c r="D784" s="25" t="s">
        <v>376</v>
      </c>
      <c r="E784" s="417">
        <v>3</v>
      </c>
      <c r="F784" s="158">
        <f>0.998+0.068</f>
        <v>1.066</v>
      </c>
      <c r="G784" s="622" t="s">
        <v>1435</v>
      </c>
      <c r="H784" s="157" t="s">
        <v>3811</v>
      </c>
      <c r="I784" s="310">
        <v>453217.3961</v>
      </c>
      <c r="J784" s="310">
        <v>1218566.0914</v>
      </c>
      <c r="K784" s="25"/>
      <c r="L784" s="150"/>
    </row>
    <row r="785" spans="1:12" s="8" customFormat="1" ht="15.75" customHeight="1">
      <c r="A785" s="24">
        <v>21</v>
      </c>
      <c r="B785" s="156" t="s">
        <v>1440</v>
      </c>
      <c r="C785" s="351" t="s">
        <v>164</v>
      </c>
      <c r="D785" s="25" t="s">
        <v>376</v>
      </c>
      <c r="E785" s="417">
        <v>26.1</v>
      </c>
      <c r="F785" s="158">
        <v>0.231</v>
      </c>
      <c r="G785" s="622" t="s">
        <v>1435</v>
      </c>
      <c r="H785" s="157" t="s">
        <v>3812</v>
      </c>
      <c r="I785" s="310">
        <v>453303.1947</v>
      </c>
      <c r="J785" s="310">
        <v>1218400.2186</v>
      </c>
      <c r="K785" s="25"/>
      <c r="L785" s="150"/>
    </row>
    <row r="786" spans="1:12" s="8" customFormat="1" ht="15.75" customHeight="1">
      <c r="A786" s="24">
        <v>22</v>
      </c>
      <c r="B786" s="156" t="s">
        <v>1441</v>
      </c>
      <c r="C786" s="351" t="s">
        <v>164</v>
      </c>
      <c r="D786" s="25" t="s">
        <v>376</v>
      </c>
      <c r="E786" s="417">
        <v>5</v>
      </c>
      <c r="F786" s="158">
        <v>0.802</v>
      </c>
      <c r="G786" s="622" t="s">
        <v>1435</v>
      </c>
      <c r="H786" s="157" t="s">
        <v>3662</v>
      </c>
      <c r="I786" s="310">
        <v>453781.457</v>
      </c>
      <c r="J786" s="310">
        <v>1217520.4586</v>
      </c>
      <c r="K786" s="25"/>
      <c r="L786" s="150"/>
    </row>
    <row r="787" spans="1:12" s="8" customFormat="1" ht="15.75" customHeight="1">
      <c r="A787" s="24">
        <v>23</v>
      </c>
      <c r="B787" s="156" t="s">
        <v>1442</v>
      </c>
      <c r="C787" s="351" t="s">
        <v>164</v>
      </c>
      <c r="D787" s="25" t="s">
        <v>376</v>
      </c>
      <c r="E787" s="417">
        <v>13</v>
      </c>
      <c r="F787" s="158">
        <v>2.118</v>
      </c>
      <c r="G787" s="622" t="s">
        <v>1435</v>
      </c>
      <c r="H787" s="157" t="s">
        <v>3663</v>
      </c>
      <c r="I787" s="310">
        <v>454085.6865</v>
      </c>
      <c r="J787" s="310">
        <v>1216892.9753</v>
      </c>
      <c r="K787" s="25"/>
      <c r="L787" s="150"/>
    </row>
    <row r="788" spans="1:12" s="8" customFormat="1" ht="15.75" customHeight="1">
      <c r="A788" s="24">
        <v>24</v>
      </c>
      <c r="B788" s="156" t="s">
        <v>1443</v>
      </c>
      <c r="C788" s="351" t="s">
        <v>164</v>
      </c>
      <c r="D788" s="25" t="s">
        <v>376</v>
      </c>
      <c r="E788" s="417">
        <v>4</v>
      </c>
      <c r="F788" s="158">
        <v>0.571</v>
      </c>
      <c r="G788" s="622" t="s">
        <v>1435</v>
      </c>
      <c r="H788" s="157" t="s">
        <v>3664</v>
      </c>
      <c r="I788" s="310">
        <v>454093.8191</v>
      </c>
      <c r="J788" s="310">
        <v>1216876.1894</v>
      </c>
      <c r="K788" s="25"/>
      <c r="L788" s="150"/>
    </row>
    <row r="789" spans="1:12" s="8" customFormat="1" ht="15.75" customHeight="1">
      <c r="A789" s="24">
        <v>25</v>
      </c>
      <c r="B789" s="156" t="s">
        <v>1444</v>
      </c>
      <c r="C789" s="351" t="s">
        <v>164</v>
      </c>
      <c r="D789" s="25" t="s">
        <v>376</v>
      </c>
      <c r="E789" s="417">
        <v>17</v>
      </c>
      <c r="F789" s="158">
        <f>0.555+0.961</f>
        <v>1.516</v>
      </c>
      <c r="G789" s="622" t="s">
        <v>1435</v>
      </c>
      <c r="H789" s="157" t="s">
        <v>3665</v>
      </c>
      <c r="I789" s="310">
        <v>454225.6202</v>
      </c>
      <c r="J789" s="310">
        <v>1216314.8561</v>
      </c>
      <c r="K789" s="25"/>
      <c r="L789" s="150"/>
    </row>
    <row r="790" spans="1:12" s="8" customFormat="1" ht="15.75" customHeight="1">
      <c r="A790" s="24">
        <v>26</v>
      </c>
      <c r="B790" s="156" t="s">
        <v>1445</v>
      </c>
      <c r="C790" s="351" t="s">
        <v>164</v>
      </c>
      <c r="D790" s="25" t="s">
        <v>376</v>
      </c>
      <c r="E790" s="417">
        <v>25.1</v>
      </c>
      <c r="F790" s="158">
        <f>1.16+0.201+0.144+0.387</f>
        <v>1.892</v>
      </c>
      <c r="G790" s="622" t="s">
        <v>1435</v>
      </c>
      <c r="H790" s="157" t="s">
        <v>3666</v>
      </c>
      <c r="I790" s="310">
        <v>454217.9935</v>
      </c>
      <c r="J790" s="310">
        <v>1216117.8325</v>
      </c>
      <c r="K790" s="25"/>
      <c r="L790" s="150"/>
    </row>
    <row r="791" spans="1:12" s="8" customFormat="1" ht="15.75" customHeight="1">
      <c r="A791" s="24">
        <v>27</v>
      </c>
      <c r="B791" s="156" t="s">
        <v>1446</v>
      </c>
      <c r="C791" s="351" t="s">
        <v>164</v>
      </c>
      <c r="D791" s="25" t="s">
        <v>376</v>
      </c>
      <c r="E791" s="417">
        <v>31.8</v>
      </c>
      <c r="F791" s="158">
        <f>0.986+0.586+0.73+1.067</f>
        <v>3.3689999999999998</v>
      </c>
      <c r="G791" s="621" t="s">
        <v>1447</v>
      </c>
      <c r="H791" s="157" t="s">
        <v>3809</v>
      </c>
      <c r="I791" s="319">
        <v>454034.73</v>
      </c>
      <c r="J791" s="319">
        <v>1216415.435</v>
      </c>
      <c r="K791" s="25"/>
      <c r="L791" s="150"/>
    </row>
    <row r="792" spans="1:12" s="8" customFormat="1" ht="15.75" customHeight="1">
      <c r="A792" s="24">
        <v>28</v>
      </c>
      <c r="B792" s="156" t="s">
        <v>1448</v>
      </c>
      <c r="C792" s="351" t="s">
        <v>164</v>
      </c>
      <c r="D792" s="25" t="s">
        <v>376</v>
      </c>
      <c r="E792" s="417">
        <v>10</v>
      </c>
      <c r="F792" s="158">
        <v>0.702</v>
      </c>
      <c r="G792" s="621" t="s">
        <v>1449</v>
      </c>
      <c r="H792" s="157" t="s">
        <v>3809</v>
      </c>
      <c r="I792" s="310">
        <v>453280.88</v>
      </c>
      <c r="J792" s="310">
        <v>1218939.74</v>
      </c>
      <c r="K792" s="25"/>
      <c r="L792" s="150"/>
    </row>
    <row r="793" spans="1:12" s="8" customFormat="1" ht="15.75" customHeight="1">
      <c r="A793" s="24">
        <v>29</v>
      </c>
      <c r="B793" s="156" t="s">
        <v>1450</v>
      </c>
      <c r="C793" s="351" t="s">
        <v>164</v>
      </c>
      <c r="D793" s="25" t="s">
        <v>376</v>
      </c>
      <c r="E793" s="417">
        <v>6</v>
      </c>
      <c r="F793" s="158">
        <f>0.977+0.481</f>
        <v>1.458</v>
      </c>
      <c r="G793" s="621" t="s">
        <v>1449</v>
      </c>
      <c r="H793" s="157" t="s">
        <v>3809</v>
      </c>
      <c r="I793" s="319">
        <v>453397.18</v>
      </c>
      <c r="J793" s="319">
        <v>1219032.48</v>
      </c>
      <c r="K793" s="25"/>
      <c r="L793" s="150"/>
    </row>
    <row r="794" spans="1:12" s="8" customFormat="1" ht="15.75" customHeight="1">
      <c r="A794" s="24">
        <v>30</v>
      </c>
      <c r="B794" s="156" t="s">
        <v>1451</v>
      </c>
      <c r="C794" s="351" t="s">
        <v>164</v>
      </c>
      <c r="D794" s="25" t="s">
        <v>376</v>
      </c>
      <c r="E794" s="417">
        <v>18.3</v>
      </c>
      <c r="F794" s="158">
        <v>4.061</v>
      </c>
      <c r="G794" s="621" t="s">
        <v>1452</v>
      </c>
      <c r="H794" s="157" t="s">
        <v>3813</v>
      </c>
      <c r="I794" s="310">
        <v>452051.4528</v>
      </c>
      <c r="J794" s="310">
        <v>1217577.3884</v>
      </c>
      <c r="K794" s="25"/>
      <c r="L794" s="150"/>
    </row>
    <row r="795" spans="1:12" s="8" customFormat="1" ht="15.75" customHeight="1">
      <c r="A795" s="24">
        <v>31</v>
      </c>
      <c r="B795" s="156" t="s">
        <v>1453</v>
      </c>
      <c r="C795" s="351" t="s">
        <v>164</v>
      </c>
      <c r="D795" s="25" t="s">
        <v>376</v>
      </c>
      <c r="E795" s="418">
        <v>15.1</v>
      </c>
      <c r="F795" s="160">
        <v>0.61</v>
      </c>
      <c r="G795" s="621" t="s">
        <v>1452</v>
      </c>
      <c r="H795" s="157" t="s">
        <v>3814</v>
      </c>
      <c r="I795" s="310">
        <v>452149.1824</v>
      </c>
      <c r="J795" s="310">
        <v>1217305.749</v>
      </c>
      <c r="K795" s="25"/>
      <c r="L795" s="45"/>
    </row>
    <row r="796" spans="1:12" s="8" customFormat="1" ht="15.75" customHeight="1">
      <c r="A796" s="24">
        <v>32</v>
      </c>
      <c r="B796" s="156" t="s">
        <v>1454</v>
      </c>
      <c r="C796" s="351" t="s">
        <v>164</v>
      </c>
      <c r="D796" s="25" t="s">
        <v>376</v>
      </c>
      <c r="E796" s="418">
        <v>10.2</v>
      </c>
      <c r="F796" s="160">
        <f>2.079+0.213+1.11</f>
        <v>3.402</v>
      </c>
      <c r="G796" s="621" t="s">
        <v>1452</v>
      </c>
      <c r="H796" s="157" t="s">
        <v>3814</v>
      </c>
      <c r="I796" s="310">
        <v>452149.1824</v>
      </c>
      <c r="J796" s="310">
        <v>1217305.749</v>
      </c>
      <c r="K796" s="25"/>
      <c r="L796" s="45"/>
    </row>
    <row r="797" spans="1:12" s="8" customFormat="1" ht="15.75" customHeight="1">
      <c r="A797" s="24">
        <v>33</v>
      </c>
      <c r="B797" s="156" t="s">
        <v>1455</v>
      </c>
      <c r="C797" s="351" t="s">
        <v>164</v>
      </c>
      <c r="D797" s="25" t="s">
        <v>376</v>
      </c>
      <c r="E797" s="418">
        <v>6.2</v>
      </c>
      <c r="F797" s="160">
        <v>1.862</v>
      </c>
      <c r="G797" s="621" t="s">
        <v>1452</v>
      </c>
      <c r="H797" s="157" t="s">
        <v>3667</v>
      </c>
      <c r="I797" s="310">
        <v>452362.8833</v>
      </c>
      <c r="J797" s="310">
        <v>1216697.2358</v>
      </c>
      <c r="K797" s="25"/>
      <c r="L797" s="45"/>
    </row>
    <row r="798" spans="1:12" s="8" customFormat="1" ht="15.75" customHeight="1">
      <c r="A798" s="24">
        <v>34</v>
      </c>
      <c r="B798" s="156" t="s">
        <v>1456</v>
      </c>
      <c r="C798" s="351" t="s">
        <v>164</v>
      </c>
      <c r="D798" s="25" t="s">
        <v>376</v>
      </c>
      <c r="E798" s="417">
        <v>16</v>
      </c>
      <c r="F798" s="158">
        <v>0.683</v>
      </c>
      <c r="G798" s="621" t="s">
        <v>1452</v>
      </c>
      <c r="H798" s="157" t="s">
        <v>3668</v>
      </c>
      <c r="I798" s="310">
        <v>452685.3096</v>
      </c>
      <c r="J798" s="310">
        <v>1215786.6013</v>
      </c>
      <c r="K798" s="25"/>
      <c r="L798" s="51"/>
    </row>
    <row r="799" spans="1:12" s="8" customFormat="1" ht="15.75" customHeight="1">
      <c r="A799" s="24">
        <v>35</v>
      </c>
      <c r="B799" s="156" t="s">
        <v>1457</v>
      </c>
      <c r="C799" s="351" t="s">
        <v>164</v>
      </c>
      <c r="D799" s="25" t="s">
        <v>376</v>
      </c>
      <c r="E799" s="417">
        <v>20</v>
      </c>
      <c r="F799" s="158">
        <v>1.974</v>
      </c>
      <c r="G799" s="621" t="s">
        <v>1452</v>
      </c>
      <c r="H799" s="157" t="s">
        <v>3669</v>
      </c>
      <c r="I799" s="310">
        <v>452722.7387</v>
      </c>
      <c r="J799" s="310">
        <v>1215680.4941</v>
      </c>
      <c r="K799" s="25"/>
      <c r="L799" s="51"/>
    </row>
    <row r="800" spans="1:12" s="8" customFormat="1" ht="15.75" customHeight="1">
      <c r="A800" s="24">
        <v>36</v>
      </c>
      <c r="B800" s="156" t="s">
        <v>1458</v>
      </c>
      <c r="C800" s="351" t="s">
        <v>164</v>
      </c>
      <c r="D800" s="25" t="s">
        <v>376</v>
      </c>
      <c r="E800" s="417">
        <v>14</v>
      </c>
      <c r="F800" s="158">
        <v>1.162</v>
      </c>
      <c r="G800" s="621" t="s">
        <v>1452</v>
      </c>
      <c r="H800" s="157" t="s">
        <v>3670</v>
      </c>
      <c r="I800" s="310">
        <v>452850.175</v>
      </c>
      <c r="J800" s="310">
        <v>1215320.8747</v>
      </c>
      <c r="K800" s="25"/>
      <c r="L800" s="51"/>
    </row>
    <row r="801" spans="1:12" s="8" customFormat="1" ht="15.75" customHeight="1">
      <c r="A801" s="24">
        <v>37</v>
      </c>
      <c r="B801" s="156" t="s">
        <v>1459</v>
      </c>
      <c r="C801" s="351" t="s">
        <v>164</v>
      </c>
      <c r="D801" s="25" t="s">
        <v>376</v>
      </c>
      <c r="E801" s="417">
        <v>4</v>
      </c>
      <c r="F801" s="158">
        <v>0.862</v>
      </c>
      <c r="G801" s="621" t="s">
        <v>1452</v>
      </c>
      <c r="H801" s="157" t="s">
        <v>3671</v>
      </c>
      <c r="I801" s="310">
        <v>452884.7432</v>
      </c>
      <c r="J801" s="310">
        <v>1215222.8257</v>
      </c>
      <c r="K801" s="25"/>
      <c r="L801" s="51"/>
    </row>
    <row r="802" spans="1:12" s="8" customFormat="1" ht="15.75" customHeight="1">
      <c r="A802" s="24">
        <v>38</v>
      </c>
      <c r="B802" s="156" t="s">
        <v>1460</v>
      </c>
      <c r="C802" s="351" t="s">
        <v>164</v>
      </c>
      <c r="D802" s="25" t="s">
        <v>376</v>
      </c>
      <c r="E802" s="417">
        <v>10</v>
      </c>
      <c r="F802" s="158">
        <v>0.152</v>
      </c>
      <c r="G802" s="621" t="s">
        <v>1452</v>
      </c>
      <c r="H802" s="157" t="s">
        <v>3672</v>
      </c>
      <c r="I802" s="310">
        <v>452904.973</v>
      </c>
      <c r="J802" s="310">
        <v>1215165.5861</v>
      </c>
      <c r="K802" s="25"/>
      <c r="L802" s="51"/>
    </row>
    <row r="803" spans="1:12" s="8" customFormat="1" ht="15.75" customHeight="1">
      <c r="A803" s="24">
        <v>39</v>
      </c>
      <c r="B803" s="156" t="s">
        <v>1461</v>
      </c>
      <c r="C803" s="351" t="s">
        <v>164</v>
      </c>
      <c r="D803" s="25" t="s">
        <v>376</v>
      </c>
      <c r="E803" s="417">
        <v>5</v>
      </c>
      <c r="F803" s="158">
        <v>0.897</v>
      </c>
      <c r="G803" s="621" t="s">
        <v>1452</v>
      </c>
      <c r="H803" s="157" t="s">
        <v>3673</v>
      </c>
      <c r="I803" s="310">
        <v>453259.6663</v>
      </c>
      <c r="J803" s="310">
        <v>1214921.3053</v>
      </c>
      <c r="K803" s="25"/>
      <c r="L803" s="51"/>
    </row>
    <row r="804" spans="1:12" s="8" customFormat="1" ht="15.75" customHeight="1">
      <c r="A804" s="24">
        <v>40</v>
      </c>
      <c r="B804" s="51" t="s">
        <v>1462</v>
      </c>
      <c r="C804" s="351" t="s">
        <v>164</v>
      </c>
      <c r="D804" s="25" t="s">
        <v>376</v>
      </c>
      <c r="E804" s="417">
        <v>3</v>
      </c>
      <c r="F804" s="158">
        <v>0.654</v>
      </c>
      <c r="G804" s="621" t="s">
        <v>1452</v>
      </c>
      <c r="H804" s="157" t="s">
        <v>3667</v>
      </c>
      <c r="I804" s="310">
        <v>452362.8833</v>
      </c>
      <c r="J804" s="310">
        <v>1216697.2358</v>
      </c>
      <c r="K804" s="25"/>
      <c r="L804" s="51"/>
    </row>
    <row r="805" spans="1:12" s="8" customFormat="1" ht="15.75" customHeight="1">
      <c r="A805" s="24">
        <v>41</v>
      </c>
      <c r="B805" s="156" t="s">
        <v>1463</v>
      </c>
      <c r="C805" s="351" t="s">
        <v>164</v>
      </c>
      <c r="D805" s="25" t="s">
        <v>376</v>
      </c>
      <c r="E805" s="417">
        <v>12</v>
      </c>
      <c r="F805" s="158">
        <v>1.628</v>
      </c>
      <c r="G805" s="621" t="s">
        <v>1464</v>
      </c>
      <c r="H805" s="157" t="s">
        <v>3809</v>
      </c>
      <c r="I805" s="310">
        <v>453158.145</v>
      </c>
      <c r="J805" s="310">
        <v>1216149.195</v>
      </c>
      <c r="K805" s="25"/>
      <c r="L805" s="51"/>
    </row>
    <row r="806" spans="1:12" s="8" customFormat="1" ht="15.75" customHeight="1">
      <c r="A806" s="24">
        <v>42</v>
      </c>
      <c r="B806" s="156" t="s">
        <v>1465</v>
      </c>
      <c r="C806" s="351" t="s">
        <v>164</v>
      </c>
      <c r="D806" s="25" t="s">
        <v>376</v>
      </c>
      <c r="E806" s="417">
        <v>25</v>
      </c>
      <c r="F806" s="158">
        <v>1.843</v>
      </c>
      <c r="G806" s="621" t="s">
        <v>1466</v>
      </c>
      <c r="H806" s="157" t="s">
        <v>3809</v>
      </c>
      <c r="I806" s="319">
        <v>452901.405</v>
      </c>
      <c r="J806" s="319">
        <v>1215789.18</v>
      </c>
      <c r="K806" s="25"/>
      <c r="L806" s="51"/>
    </row>
    <row r="807" spans="1:12" s="8" customFormat="1" ht="15.75" customHeight="1">
      <c r="A807" s="24">
        <v>43</v>
      </c>
      <c r="B807" s="156" t="s">
        <v>1467</v>
      </c>
      <c r="C807" s="351" t="s">
        <v>164</v>
      </c>
      <c r="D807" s="25" t="s">
        <v>376</v>
      </c>
      <c r="E807" s="417">
        <v>6</v>
      </c>
      <c r="F807" s="158">
        <v>0.187</v>
      </c>
      <c r="G807" s="621" t="s">
        <v>1468</v>
      </c>
      <c r="H807" s="157" t="s">
        <v>3809</v>
      </c>
      <c r="I807" s="319">
        <v>452704.56</v>
      </c>
      <c r="J807" s="319">
        <v>1215403.8</v>
      </c>
      <c r="K807" s="25"/>
      <c r="L807" s="76"/>
    </row>
    <row r="808" spans="1:12" s="8" customFormat="1" ht="15.75" customHeight="1">
      <c r="A808" s="24">
        <v>44</v>
      </c>
      <c r="B808" s="156" t="s">
        <v>1469</v>
      </c>
      <c r="C808" s="351" t="s">
        <v>164</v>
      </c>
      <c r="D808" s="25" t="s">
        <v>376</v>
      </c>
      <c r="E808" s="417">
        <v>11.2</v>
      </c>
      <c r="F808" s="158">
        <v>0.368</v>
      </c>
      <c r="G808" s="621" t="s">
        <v>1470</v>
      </c>
      <c r="H808" s="157" t="s">
        <v>3809</v>
      </c>
      <c r="I808" s="310">
        <v>453187.3896</v>
      </c>
      <c r="J808" s="310">
        <v>1214748.7061</v>
      </c>
      <c r="K808" s="25"/>
      <c r="L808" s="76"/>
    </row>
    <row r="809" spans="1:12" s="8" customFormat="1" ht="15.75" customHeight="1">
      <c r="A809" s="24">
        <v>45</v>
      </c>
      <c r="B809" s="161" t="s">
        <v>1471</v>
      </c>
      <c r="C809" s="349" t="s">
        <v>164</v>
      </c>
      <c r="D809" s="25" t="s">
        <v>376</v>
      </c>
      <c r="E809" s="419">
        <v>2</v>
      </c>
      <c r="F809" s="162">
        <v>0.513</v>
      </c>
      <c r="G809" s="623" t="s">
        <v>1449</v>
      </c>
      <c r="H809" s="157" t="s">
        <v>3809</v>
      </c>
      <c r="I809" s="393">
        <v>452436.9765</v>
      </c>
      <c r="J809" s="393">
        <v>1218255.1168</v>
      </c>
      <c r="K809" s="25"/>
      <c r="L809" s="97"/>
    </row>
    <row r="810" spans="1:12" s="8" customFormat="1" ht="15.75" customHeight="1">
      <c r="A810" s="24">
        <v>46</v>
      </c>
      <c r="B810" s="161" t="s">
        <v>1472</v>
      </c>
      <c r="C810" s="349" t="s">
        <v>164</v>
      </c>
      <c r="D810" s="25" t="s">
        <v>376</v>
      </c>
      <c r="E810" s="419">
        <v>8</v>
      </c>
      <c r="F810" s="162">
        <v>0.511</v>
      </c>
      <c r="G810" s="623" t="s">
        <v>1449</v>
      </c>
      <c r="H810" s="157" t="s">
        <v>3809</v>
      </c>
      <c r="I810" s="393">
        <v>451527.755</v>
      </c>
      <c r="J810" s="393">
        <v>1217631.1661</v>
      </c>
      <c r="K810" s="25"/>
      <c r="L810" s="97"/>
    </row>
    <row r="811" spans="1:12" s="8" customFormat="1" ht="15.75" customHeight="1">
      <c r="A811" s="24">
        <v>47</v>
      </c>
      <c r="B811" s="156" t="s">
        <v>1473</v>
      </c>
      <c r="C811" s="351" t="s">
        <v>164</v>
      </c>
      <c r="D811" s="25" t="s">
        <v>376</v>
      </c>
      <c r="E811" s="417">
        <v>5.4</v>
      </c>
      <c r="F811" s="158">
        <v>0.75</v>
      </c>
      <c r="G811" s="624" t="s">
        <v>1474</v>
      </c>
      <c r="H811" s="157" t="s">
        <v>3815</v>
      </c>
      <c r="I811" s="310">
        <v>451381.9873</v>
      </c>
      <c r="J811" s="310">
        <v>1217152.1097</v>
      </c>
      <c r="K811" s="25"/>
      <c r="L811" s="51"/>
    </row>
    <row r="812" spans="1:12" s="8" customFormat="1" ht="15.75" customHeight="1">
      <c r="A812" s="24">
        <v>48</v>
      </c>
      <c r="B812" s="156" t="s">
        <v>1475</v>
      </c>
      <c r="C812" s="351" t="s">
        <v>164</v>
      </c>
      <c r="D812" s="25" t="s">
        <v>376</v>
      </c>
      <c r="E812" s="417">
        <v>3</v>
      </c>
      <c r="F812" s="158">
        <v>0.409</v>
      </c>
      <c r="G812" s="624" t="s">
        <v>1474</v>
      </c>
      <c r="H812" s="157" t="s">
        <v>3816</v>
      </c>
      <c r="I812" s="310">
        <v>451518.8834</v>
      </c>
      <c r="J812" s="310">
        <v>1217035.1791</v>
      </c>
      <c r="K812" s="25"/>
      <c r="L812" s="51"/>
    </row>
    <row r="813" spans="1:12" s="8" customFormat="1" ht="15.75" customHeight="1">
      <c r="A813" s="24">
        <v>49</v>
      </c>
      <c r="B813" s="156" t="s">
        <v>1476</v>
      </c>
      <c r="C813" s="351" t="s">
        <v>164</v>
      </c>
      <c r="D813" s="25" t="s">
        <v>376</v>
      </c>
      <c r="E813" s="417">
        <v>7</v>
      </c>
      <c r="F813" s="158">
        <f>0.54+0.579</f>
        <v>1.119</v>
      </c>
      <c r="G813" s="624" t="s">
        <v>1474</v>
      </c>
      <c r="H813" s="157" t="s">
        <v>3817</v>
      </c>
      <c r="I813" s="310">
        <v>451810.876</v>
      </c>
      <c r="J813" s="310">
        <v>1216784.0992</v>
      </c>
      <c r="K813" s="25"/>
      <c r="L813" s="51"/>
    </row>
    <row r="814" spans="1:12" s="8" customFormat="1" ht="15.75" customHeight="1">
      <c r="A814" s="24">
        <v>50</v>
      </c>
      <c r="B814" s="156" t="s">
        <v>1477</v>
      </c>
      <c r="C814" s="351" t="s">
        <v>164</v>
      </c>
      <c r="D814" s="25" t="s">
        <v>376</v>
      </c>
      <c r="E814" s="417">
        <v>8</v>
      </c>
      <c r="F814" s="158">
        <v>0.243</v>
      </c>
      <c r="G814" s="624" t="s">
        <v>1474</v>
      </c>
      <c r="H814" s="157" t="s">
        <v>3818</v>
      </c>
      <c r="I814" s="310">
        <v>451890.167</v>
      </c>
      <c r="J814" s="310">
        <v>1216652.9097</v>
      </c>
      <c r="K814" s="25"/>
      <c r="L814" s="51"/>
    </row>
    <row r="815" spans="1:12" s="8" customFormat="1" ht="15.75" customHeight="1">
      <c r="A815" s="24">
        <v>51</v>
      </c>
      <c r="B815" s="156" t="s">
        <v>1478</v>
      </c>
      <c r="C815" s="349" t="s">
        <v>164</v>
      </c>
      <c r="D815" s="25" t="s">
        <v>376</v>
      </c>
      <c r="E815" s="417">
        <v>18.3</v>
      </c>
      <c r="F815" s="158">
        <f>0.745+0.28</f>
        <v>1.025</v>
      </c>
      <c r="G815" s="624" t="s">
        <v>1474</v>
      </c>
      <c r="H815" s="157" t="s">
        <v>3818</v>
      </c>
      <c r="I815" s="310">
        <v>451890.167</v>
      </c>
      <c r="J815" s="310">
        <v>1216652.9097</v>
      </c>
      <c r="K815" s="25"/>
      <c r="L815" s="51"/>
    </row>
    <row r="816" spans="1:12" s="8" customFormat="1" ht="15.75" customHeight="1">
      <c r="A816" s="24">
        <v>52</v>
      </c>
      <c r="B816" s="156" t="s">
        <v>1479</v>
      </c>
      <c r="C816" s="349" t="s">
        <v>164</v>
      </c>
      <c r="D816" s="25" t="s">
        <v>376</v>
      </c>
      <c r="E816" s="417">
        <v>6</v>
      </c>
      <c r="F816" s="158">
        <v>0.747</v>
      </c>
      <c r="G816" s="624" t="s">
        <v>1474</v>
      </c>
      <c r="H816" s="157" t="s">
        <v>3674</v>
      </c>
      <c r="I816" s="310">
        <v>451903.686</v>
      </c>
      <c r="J816" s="310">
        <v>1216617.9422</v>
      </c>
      <c r="K816" s="25"/>
      <c r="L816" s="51"/>
    </row>
    <row r="817" spans="1:12" s="8" customFormat="1" ht="15.75" customHeight="1">
      <c r="A817" s="24">
        <v>53</v>
      </c>
      <c r="B817" s="163" t="s">
        <v>1480</v>
      </c>
      <c r="C817" s="351" t="s">
        <v>197</v>
      </c>
      <c r="D817" s="25" t="s">
        <v>376</v>
      </c>
      <c r="E817" s="417">
        <v>25.1</v>
      </c>
      <c r="F817" s="158">
        <f>0.898+0.319+0.164+0.135</f>
        <v>1.516</v>
      </c>
      <c r="G817" s="621" t="s">
        <v>1481</v>
      </c>
      <c r="H817" s="157" t="s">
        <v>3675</v>
      </c>
      <c r="I817" s="310">
        <v>454475.7085</v>
      </c>
      <c r="J817" s="310">
        <v>1215249.3936</v>
      </c>
      <c r="K817" s="25"/>
      <c r="L817" s="76"/>
    </row>
    <row r="818" spans="1:12" s="8" customFormat="1" ht="15.75" customHeight="1">
      <c r="A818" s="24">
        <v>54</v>
      </c>
      <c r="B818" s="156" t="s">
        <v>1482</v>
      </c>
      <c r="C818" s="351" t="s">
        <v>197</v>
      </c>
      <c r="D818" s="25" t="s">
        <v>376</v>
      </c>
      <c r="E818" s="417">
        <v>9</v>
      </c>
      <c r="F818" s="158">
        <v>0.358</v>
      </c>
      <c r="G818" s="621" t="s">
        <v>1481</v>
      </c>
      <c r="H818" s="157" t="s">
        <v>3675</v>
      </c>
      <c r="I818" s="310">
        <v>454475.7085</v>
      </c>
      <c r="J818" s="310">
        <v>1215249.3936</v>
      </c>
      <c r="K818" s="25"/>
      <c r="L818" s="76"/>
    </row>
    <row r="819" spans="1:12" s="8" customFormat="1" ht="15.75" customHeight="1">
      <c r="A819" s="24">
        <v>55</v>
      </c>
      <c r="B819" s="156" t="s">
        <v>1483</v>
      </c>
      <c r="C819" s="351" t="s">
        <v>197</v>
      </c>
      <c r="D819" s="25" t="s">
        <v>376</v>
      </c>
      <c r="E819" s="417">
        <v>21.5</v>
      </c>
      <c r="F819" s="158">
        <f>1.103+0.129</f>
        <v>1.232</v>
      </c>
      <c r="G819" s="621" t="s">
        <v>1481</v>
      </c>
      <c r="H819" s="157" t="s">
        <v>3809</v>
      </c>
      <c r="I819" s="310">
        <v>454660.35</v>
      </c>
      <c r="J819" s="310">
        <v>1214676.79</v>
      </c>
      <c r="K819" s="25"/>
      <c r="L819" s="76"/>
    </row>
    <row r="820" spans="1:12" s="8" customFormat="1" ht="15.75" customHeight="1">
      <c r="A820" s="24">
        <v>56</v>
      </c>
      <c r="B820" s="156" t="s">
        <v>1484</v>
      </c>
      <c r="C820" s="351" t="s">
        <v>197</v>
      </c>
      <c r="D820" s="25" t="s">
        <v>376</v>
      </c>
      <c r="E820" s="417">
        <v>28.9</v>
      </c>
      <c r="F820" s="158">
        <f>0.874+0.301+2.017+0.434</f>
        <v>3.6260000000000003</v>
      </c>
      <c r="G820" s="621" t="s">
        <v>1481</v>
      </c>
      <c r="H820" s="157" t="s">
        <v>3809</v>
      </c>
      <c r="I820" s="319">
        <v>454769.7266</v>
      </c>
      <c r="J820" s="319">
        <v>1214297.7956</v>
      </c>
      <c r="K820" s="25"/>
      <c r="L820" s="76"/>
    </row>
    <row r="821" spans="1:12" s="8" customFormat="1" ht="15.75" customHeight="1">
      <c r="A821" s="24">
        <v>57</v>
      </c>
      <c r="B821" s="164" t="s">
        <v>1485</v>
      </c>
      <c r="C821" s="351" t="s">
        <v>197</v>
      </c>
      <c r="D821" s="25" t="s">
        <v>376</v>
      </c>
      <c r="E821" s="417">
        <v>2.2</v>
      </c>
      <c r="F821" s="158">
        <v>0.154</v>
      </c>
      <c r="G821" s="621" t="s">
        <v>1452</v>
      </c>
      <c r="H821" s="157" t="s">
        <v>3676</v>
      </c>
      <c r="I821" s="310">
        <v>453859.4209</v>
      </c>
      <c r="J821" s="310">
        <v>1214628.0459</v>
      </c>
      <c r="K821" s="25"/>
      <c r="L821" s="76"/>
    </row>
    <row r="822" spans="1:12" s="8" customFormat="1" ht="15.75" customHeight="1">
      <c r="A822" s="24">
        <v>58</v>
      </c>
      <c r="B822" s="156" t="s">
        <v>1486</v>
      </c>
      <c r="C822" s="351" t="s">
        <v>197</v>
      </c>
      <c r="D822" s="25" t="s">
        <v>376</v>
      </c>
      <c r="E822" s="418">
        <v>10</v>
      </c>
      <c r="F822" s="160">
        <f>0.446+0.681</f>
        <v>1.127</v>
      </c>
      <c r="G822" s="624" t="s">
        <v>1474</v>
      </c>
      <c r="H822" s="157" t="s">
        <v>3677</v>
      </c>
      <c r="I822" s="310">
        <v>453635.2532</v>
      </c>
      <c r="J822" s="310">
        <v>1214092.3339</v>
      </c>
      <c r="K822" s="25"/>
      <c r="L822" s="46"/>
    </row>
    <row r="823" spans="1:12" s="8" customFormat="1" ht="15.75" customHeight="1">
      <c r="A823" s="24">
        <v>59</v>
      </c>
      <c r="B823" s="163" t="s">
        <v>1487</v>
      </c>
      <c r="C823" s="351" t="s">
        <v>197</v>
      </c>
      <c r="D823" s="25" t="s">
        <v>376</v>
      </c>
      <c r="E823" s="418">
        <v>5</v>
      </c>
      <c r="F823" s="160">
        <f>0.385+0.221+0.333</f>
        <v>0.9390000000000001</v>
      </c>
      <c r="G823" s="624" t="s">
        <v>1474</v>
      </c>
      <c r="H823" s="157" t="s">
        <v>3677</v>
      </c>
      <c r="I823" s="310">
        <v>453635.2532</v>
      </c>
      <c r="J823" s="310">
        <v>1214092.3339</v>
      </c>
      <c r="K823" s="25"/>
      <c r="L823" s="46"/>
    </row>
    <row r="824" spans="1:12" s="8" customFormat="1" ht="15.75" customHeight="1">
      <c r="A824" s="24">
        <v>60</v>
      </c>
      <c r="B824" s="156" t="s">
        <v>1488</v>
      </c>
      <c r="C824" s="351" t="s">
        <v>197</v>
      </c>
      <c r="D824" s="25" t="s">
        <v>376</v>
      </c>
      <c r="E824" s="418">
        <v>48</v>
      </c>
      <c r="F824" s="160">
        <v>2.402</v>
      </c>
      <c r="G824" s="621" t="s">
        <v>1489</v>
      </c>
      <c r="H824" s="157" t="s">
        <v>3678</v>
      </c>
      <c r="I824" s="310">
        <v>454190.2203</v>
      </c>
      <c r="J824" s="310">
        <v>1213782.4553</v>
      </c>
      <c r="K824" s="25"/>
      <c r="L824" s="46"/>
    </row>
    <row r="825" spans="1:12" s="8" customFormat="1" ht="15.75" customHeight="1">
      <c r="A825" s="24">
        <v>61</v>
      </c>
      <c r="B825" s="156" t="s">
        <v>1490</v>
      </c>
      <c r="C825" s="351" t="s">
        <v>197</v>
      </c>
      <c r="D825" s="25" t="s">
        <v>376</v>
      </c>
      <c r="E825" s="418">
        <v>7.5</v>
      </c>
      <c r="F825" s="160">
        <v>0.351</v>
      </c>
      <c r="G825" s="624" t="s">
        <v>1474</v>
      </c>
      <c r="H825" s="157" t="s">
        <v>3679</v>
      </c>
      <c r="I825" s="310">
        <v>454443.5</v>
      </c>
      <c r="J825" s="310">
        <v>1213642.74</v>
      </c>
      <c r="K825" s="25"/>
      <c r="L825" s="46"/>
    </row>
    <row r="826" spans="1:12" s="8" customFormat="1" ht="15.75" customHeight="1">
      <c r="A826" s="24">
        <v>62</v>
      </c>
      <c r="B826" s="156" t="s">
        <v>1491</v>
      </c>
      <c r="C826" s="351" t="s">
        <v>197</v>
      </c>
      <c r="D826" s="25" t="s">
        <v>376</v>
      </c>
      <c r="E826" s="418">
        <v>29</v>
      </c>
      <c r="F826" s="160">
        <f>2.14+2.39</f>
        <v>4.53</v>
      </c>
      <c r="G826" s="624" t="s">
        <v>1492</v>
      </c>
      <c r="H826" s="157" t="s">
        <v>1051</v>
      </c>
      <c r="I826" s="310">
        <v>454612.1036</v>
      </c>
      <c r="J826" s="310">
        <v>1214020.5316</v>
      </c>
      <c r="K826" s="25"/>
      <c r="L826" s="46"/>
    </row>
    <row r="827" spans="1:12" s="8" customFormat="1" ht="15.75" customHeight="1">
      <c r="A827" s="24">
        <v>63</v>
      </c>
      <c r="B827" s="163" t="s">
        <v>1493</v>
      </c>
      <c r="C827" s="351" t="s">
        <v>381</v>
      </c>
      <c r="D827" s="25" t="s">
        <v>376</v>
      </c>
      <c r="E827" s="418">
        <v>25</v>
      </c>
      <c r="F827" s="160">
        <v>3.945</v>
      </c>
      <c r="G827" s="621" t="s">
        <v>1489</v>
      </c>
      <c r="H827" s="157" t="s">
        <v>3678</v>
      </c>
      <c r="I827" s="310">
        <v>454190.2203</v>
      </c>
      <c r="J827" s="310">
        <v>1213782.4553</v>
      </c>
      <c r="K827" s="25"/>
      <c r="L827" s="45"/>
    </row>
    <row r="828" spans="1:12" s="8" customFormat="1" ht="15.75" customHeight="1">
      <c r="A828" s="24">
        <v>64</v>
      </c>
      <c r="B828" s="156" t="s">
        <v>1494</v>
      </c>
      <c r="C828" s="351" t="s">
        <v>381</v>
      </c>
      <c r="D828" s="25" t="s">
        <v>376</v>
      </c>
      <c r="E828" s="418">
        <v>31</v>
      </c>
      <c r="F828" s="160">
        <v>3.914</v>
      </c>
      <c r="G828" s="621" t="s">
        <v>1489</v>
      </c>
      <c r="H828" s="157" t="s">
        <v>3678</v>
      </c>
      <c r="I828" s="310">
        <v>454190.2203</v>
      </c>
      <c r="J828" s="310">
        <v>1213782.4553</v>
      </c>
      <c r="K828" s="25"/>
      <c r="L828" s="46"/>
    </row>
    <row r="829" spans="1:12" s="8" customFormat="1" ht="15.75" customHeight="1">
      <c r="A829" s="24">
        <v>65</v>
      </c>
      <c r="B829" s="156" t="s">
        <v>1491</v>
      </c>
      <c r="C829" s="351" t="s">
        <v>381</v>
      </c>
      <c r="D829" s="25" t="s">
        <v>376</v>
      </c>
      <c r="E829" s="418">
        <v>5</v>
      </c>
      <c r="F829" s="160">
        <v>0.25</v>
      </c>
      <c r="G829" s="621" t="s">
        <v>1495</v>
      </c>
      <c r="H829" s="157" t="s">
        <v>3809</v>
      </c>
      <c r="I829" s="310">
        <v>454612.1036</v>
      </c>
      <c r="J829" s="310">
        <v>1214020.5316</v>
      </c>
      <c r="K829" s="25"/>
      <c r="L829" s="46"/>
    </row>
    <row r="830" spans="1:12" s="8" customFormat="1" ht="15.75" customHeight="1">
      <c r="A830" s="24">
        <v>66</v>
      </c>
      <c r="B830" s="163" t="s">
        <v>1496</v>
      </c>
      <c r="C830" s="351" t="s">
        <v>381</v>
      </c>
      <c r="D830" s="25" t="s">
        <v>376</v>
      </c>
      <c r="E830" s="417">
        <v>25</v>
      </c>
      <c r="F830" s="158">
        <v>0.849</v>
      </c>
      <c r="G830" s="621" t="s">
        <v>1497</v>
      </c>
      <c r="H830" s="157" t="s">
        <v>3809</v>
      </c>
      <c r="I830" s="310">
        <v>452346.8102</v>
      </c>
      <c r="J830" s="310">
        <v>1214785.455</v>
      </c>
      <c r="K830" s="25"/>
      <c r="L830" s="51"/>
    </row>
    <row r="831" spans="1:12" s="8" customFormat="1" ht="15.75" customHeight="1">
      <c r="A831" s="24">
        <v>67</v>
      </c>
      <c r="B831" s="156" t="s">
        <v>1498</v>
      </c>
      <c r="C831" s="351" t="s">
        <v>381</v>
      </c>
      <c r="D831" s="25" t="s">
        <v>376</v>
      </c>
      <c r="E831" s="417">
        <v>0.5</v>
      </c>
      <c r="F831" s="158">
        <v>0.1</v>
      </c>
      <c r="G831" s="625" t="s">
        <v>1497</v>
      </c>
      <c r="H831" s="157" t="s">
        <v>3809</v>
      </c>
      <c r="I831" s="310">
        <v>454195.86</v>
      </c>
      <c r="J831" s="310">
        <v>1212427.1644</v>
      </c>
      <c r="K831" s="25"/>
      <c r="L831" s="76"/>
    </row>
    <row r="832" spans="1:12" s="8" customFormat="1" ht="15.75" customHeight="1">
      <c r="A832" s="24">
        <v>68</v>
      </c>
      <c r="B832" s="156" t="s">
        <v>1499</v>
      </c>
      <c r="C832" s="351" t="s">
        <v>381</v>
      </c>
      <c r="D832" s="25" t="s">
        <v>376</v>
      </c>
      <c r="E832" s="417">
        <v>9.5</v>
      </c>
      <c r="F832" s="158">
        <v>0.152</v>
      </c>
      <c r="G832" s="625" t="s">
        <v>1497</v>
      </c>
      <c r="H832" s="157" t="s">
        <v>3809</v>
      </c>
      <c r="I832" s="310">
        <v>454500.4266</v>
      </c>
      <c r="J832" s="310">
        <v>1212083.3039</v>
      </c>
      <c r="K832" s="25"/>
      <c r="L832" s="76"/>
    </row>
    <row r="833" spans="1:12" s="8" customFormat="1" ht="15.75" customHeight="1">
      <c r="A833" s="24">
        <v>69</v>
      </c>
      <c r="B833" s="156" t="s">
        <v>1500</v>
      </c>
      <c r="C833" s="351" t="s">
        <v>381</v>
      </c>
      <c r="D833" s="25" t="s">
        <v>376</v>
      </c>
      <c r="E833" s="417">
        <v>39.5</v>
      </c>
      <c r="F833" s="158">
        <v>0.251</v>
      </c>
      <c r="G833" s="625" t="s">
        <v>1497</v>
      </c>
      <c r="H833" s="157" t="s">
        <v>3809</v>
      </c>
      <c r="I833" s="310">
        <v>455056.4372</v>
      </c>
      <c r="J833" s="310">
        <v>1212181.5357</v>
      </c>
      <c r="K833" s="25"/>
      <c r="L833" s="76"/>
    </row>
    <row r="834" spans="1:12" s="8" customFormat="1" ht="15.75" customHeight="1">
      <c r="A834" s="24">
        <v>70</v>
      </c>
      <c r="B834" s="156" t="s">
        <v>1501</v>
      </c>
      <c r="C834" s="351" t="s">
        <v>381</v>
      </c>
      <c r="D834" s="25" t="s">
        <v>376</v>
      </c>
      <c r="E834" s="417">
        <v>16.5</v>
      </c>
      <c r="F834" s="158">
        <v>1.317</v>
      </c>
      <c r="G834" s="625" t="s">
        <v>1497</v>
      </c>
      <c r="H834" s="157" t="s">
        <v>3809</v>
      </c>
      <c r="I834" s="310">
        <v>455172.1661</v>
      </c>
      <c r="J834" s="310">
        <v>1212227.0476</v>
      </c>
      <c r="K834" s="25"/>
      <c r="L834" s="76"/>
    </row>
    <row r="835" spans="1:12" s="8" customFormat="1" ht="15.75" customHeight="1">
      <c r="A835" s="24">
        <v>71</v>
      </c>
      <c r="B835" s="163" t="s">
        <v>1502</v>
      </c>
      <c r="C835" s="351" t="s">
        <v>381</v>
      </c>
      <c r="D835" s="25" t="s">
        <v>376</v>
      </c>
      <c r="E835" s="417">
        <v>1</v>
      </c>
      <c r="F835" s="158">
        <v>0.494</v>
      </c>
      <c r="G835" s="621" t="s">
        <v>1497</v>
      </c>
      <c r="H835" s="157" t="s">
        <v>3809</v>
      </c>
      <c r="I835" s="310">
        <v>455928.2423</v>
      </c>
      <c r="J835" s="310">
        <v>1212351.0668</v>
      </c>
      <c r="K835" s="25"/>
      <c r="L835" s="76"/>
    </row>
    <row r="836" spans="1:12" s="8" customFormat="1" ht="15.75" customHeight="1">
      <c r="A836" s="24">
        <v>72</v>
      </c>
      <c r="B836" s="163" t="s">
        <v>1503</v>
      </c>
      <c r="C836" s="351" t="s">
        <v>381</v>
      </c>
      <c r="D836" s="25" t="s">
        <v>376</v>
      </c>
      <c r="E836" s="417">
        <v>2.5</v>
      </c>
      <c r="F836" s="158">
        <v>0.7</v>
      </c>
      <c r="G836" s="621" t="s">
        <v>1497</v>
      </c>
      <c r="H836" s="157" t="s">
        <v>3809</v>
      </c>
      <c r="I836" s="310">
        <v>455819.5428</v>
      </c>
      <c r="J836" s="310">
        <v>1212355.6727</v>
      </c>
      <c r="K836" s="25"/>
      <c r="L836" s="76"/>
    </row>
    <row r="837" spans="1:12" s="8" customFormat="1" ht="15.75" customHeight="1">
      <c r="A837" s="24">
        <v>73</v>
      </c>
      <c r="B837" s="156" t="s">
        <v>1504</v>
      </c>
      <c r="C837" s="351" t="s">
        <v>1368</v>
      </c>
      <c r="D837" s="25" t="s">
        <v>376</v>
      </c>
      <c r="E837" s="417">
        <v>20.6554</v>
      </c>
      <c r="F837" s="158">
        <v>0.982</v>
      </c>
      <c r="G837" s="624" t="s">
        <v>1505</v>
      </c>
      <c r="H837" s="157" t="s">
        <v>3445</v>
      </c>
      <c r="I837" s="310">
        <v>452370.564</v>
      </c>
      <c r="J837" s="310">
        <v>1215404.0319</v>
      </c>
      <c r="K837" s="25"/>
      <c r="L837" s="51"/>
    </row>
    <row r="838" spans="1:12" s="8" customFormat="1" ht="15.75" customHeight="1">
      <c r="A838" s="24">
        <v>74</v>
      </c>
      <c r="B838" s="156" t="s">
        <v>1506</v>
      </c>
      <c r="C838" s="351" t="s">
        <v>1368</v>
      </c>
      <c r="D838" s="25" t="s">
        <v>376</v>
      </c>
      <c r="E838" s="417">
        <v>5.157</v>
      </c>
      <c r="F838" s="158">
        <v>0.753</v>
      </c>
      <c r="G838" s="624" t="s">
        <v>1505</v>
      </c>
      <c r="H838" s="157" t="s">
        <v>3680</v>
      </c>
      <c r="I838" s="310">
        <v>452984.6916</v>
      </c>
      <c r="J838" s="310">
        <v>1214382.361</v>
      </c>
      <c r="K838" s="25"/>
      <c r="L838" s="51"/>
    </row>
    <row r="839" spans="1:12" s="8" customFormat="1" ht="15.75" customHeight="1">
      <c r="A839" s="24">
        <v>75</v>
      </c>
      <c r="B839" s="156" t="s">
        <v>1507</v>
      </c>
      <c r="C839" s="351" t="s">
        <v>1368</v>
      </c>
      <c r="D839" s="25" t="s">
        <v>376</v>
      </c>
      <c r="E839" s="417">
        <v>30.0423</v>
      </c>
      <c r="F839" s="158">
        <v>3.704</v>
      </c>
      <c r="G839" s="621" t="s">
        <v>1508</v>
      </c>
      <c r="H839" s="157" t="s">
        <v>3809</v>
      </c>
      <c r="I839" s="310">
        <v>450896.035</v>
      </c>
      <c r="J839" s="310">
        <v>1217146.37</v>
      </c>
      <c r="K839" s="25"/>
      <c r="L839" s="51"/>
    </row>
    <row r="840" spans="1:12" s="8" customFormat="1" ht="15.75" customHeight="1">
      <c r="A840" s="24">
        <v>76</v>
      </c>
      <c r="B840" s="156" t="s">
        <v>1509</v>
      </c>
      <c r="C840" s="351" t="s">
        <v>1368</v>
      </c>
      <c r="D840" s="25" t="s">
        <v>376</v>
      </c>
      <c r="E840" s="417">
        <v>15.81</v>
      </c>
      <c r="F840" s="158">
        <v>0.855</v>
      </c>
      <c r="G840" s="621" t="s">
        <v>1508</v>
      </c>
      <c r="H840" s="157" t="s">
        <v>3809</v>
      </c>
      <c r="I840" s="310">
        <v>451805.925</v>
      </c>
      <c r="J840" s="310">
        <v>1216237.245</v>
      </c>
      <c r="K840" s="25"/>
      <c r="L840" s="51"/>
    </row>
    <row r="841" spans="1:12" s="8" customFormat="1" ht="15.75" customHeight="1">
      <c r="A841" s="24">
        <v>77</v>
      </c>
      <c r="B841" s="156" t="s">
        <v>1510</v>
      </c>
      <c r="C841" s="351" t="s">
        <v>1368</v>
      </c>
      <c r="D841" s="25" t="s">
        <v>376</v>
      </c>
      <c r="E841" s="417">
        <v>10.3</v>
      </c>
      <c r="F841" s="158">
        <v>1.207</v>
      </c>
      <c r="G841" s="621" t="s">
        <v>1508</v>
      </c>
      <c r="H841" s="157" t="s">
        <v>3809</v>
      </c>
      <c r="I841" s="310">
        <v>451878.626</v>
      </c>
      <c r="J841" s="310">
        <v>1216087.0795</v>
      </c>
      <c r="K841" s="25"/>
      <c r="L841" s="51"/>
    </row>
    <row r="842" spans="1:12" s="8" customFormat="1" ht="15.75" customHeight="1">
      <c r="A842" s="24">
        <v>78</v>
      </c>
      <c r="B842" s="156" t="s">
        <v>1511</v>
      </c>
      <c r="C842" s="351" t="s">
        <v>1368</v>
      </c>
      <c r="D842" s="25" t="s">
        <v>376</v>
      </c>
      <c r="E842" s="417">
        <v>5.2041</v>
      </c>
      <c r="F842" s="158">
        <v>0.488</v>
      </c>
      <c r="G842" s="621" t="s">
        <v>1508</v>
      </c>
      <c r="H842" s="157" t="s">
        <v>3809</v>
      </c>
      <c r="I842" s="310">
        <v>451806.0086</v>
      </c>
      <c r="J842" s="310">
        <v>1216073.2329</v>
      </c>
      <c r="K842" s="25"/>
      <c r="L842" s="51"/>
    </row>
    <row r="843" spans="1:12" s="8" customFormat="1" ht="15.75" customHeight="1">
      <c r="A843" s="24">
        <v>79</v>
      </c>
      <c r="B843" s="156" t="s">
        <v>1512</v>
      </c>
      <c r="C843" s="351" t="s">
        <v>1368</v>
      </c>
      <c r="D843" s="25" t="s">
        <v>376</v>
      </c>
      <c r="E843" s="417">
        <v>26.9283</v>
      </c>
      <c r="F843" s="158">
        <v>1.574</v>
      </c>
      <c r="G843" s="621" t="s">
        <v>1508</v>
      </c>
      <c r="H843" s="157" t="s">
        <v>3809</v>
      </c>
      <c r="I843" s="310">
        <v>451742.7298</v>
      </c>
      <c r="J843" s="310">
        <v>1215622.787</v>
      </c>
      <c r="K843" s="25"/>
      <c r="L843" s="51"/>
    </row>
    <row r="844" spans="1:12" s="8" customFormat="1" ht="15.75" customHeight="1">
      <c r="A844" s="24">
        <v>80</v>
      </c>
      <c r="B844" s="156" t="s">
        <v>1513</v>
      </c>
      <c r="C844" s="351" t="s">
        <v>1368</v>
      </c>
      <c r="D844" s="25" t="s">
        <v>376</v>
      </c>
      <c r="E844" s="417">
        <v>18.8193</v>
      </c>
      <c r="F844" s="158">
        <f>0.209+1.074</f>
        <v>1.2830000000000001</v>
      </c>
      <c r="G844" s="621" t="s">
        <v>1508</v>
      </c>
      <c r="H844" s="157" t="s">
        <v>3809</v>
      </c>
      <c r="I844" s="310">
        <v>451802.8658</v>
      </c>
      <c r="J844" s="310">
        <v>1215610.9826</v>
      </c>
      <c r="K844" s="25"/>
      <c r="L844" s="51"/>
    </row>
    <row r="845" spans="1:12" s="8" customFormat="1" ht="15.75" customHeight="1">
      <c r="A845" s="24">
        <v>81</v>
      </c>
      <c r="B845" s="156" t="s">
        <v>1514</v>
      </c>
      <c r="C845" s="351" t="s">
        <v>1368</v>
      </c>
      <c r="D845" s="25" t="s">
        <v>376</v>
      </c>
      <c r="E845" s="417">
        <v>16.6133</v>
      </c>
      <c r="F845" s="158">
        <f>1.802+0.716</f>
        <v>2.518</v>
      </c>
      <c r="G845" s="624" t="s">
        <v>1508</v>
      </c>
      <c r="H845" s="157" t="s">
        <v>3809</v>
      </c>
      <c r="I845" s="319">
        <v>451794.76</v>
      </c>
      <c r="J845" s="319">
        <v>1215416.655</v>
      </c>
      <c r="K845" s="25"/>
      <c r="L845" s="51"/>
    </row>
    <row r="846" spans="1:12" s="8" customFormat="1" ht="15.75" customHeight="1">
      <c r="A846" s="24">
        <v>82</v>
      </c>
      <c r="B846" s="156" t="s">
        <v>1496</v>
      </c>
      <c r="C846" s="351" t="s">
        <v>1368</v>
      </c>
      <c r="D846" s="25" t="s">
        <v>376</v>
      </c>
      <c r="E846" s="417">
        <v>55.013</v>
      </c>
      <c r="F846" s="158">
        <f>1.57+0.318+0.35+0.624</f>
        <v>2.862</v>
      </c>
      <c r="G846" s="624" t="s">
        <v>1508</v>
      </c>
      <c r="H846" s="157" t="s">
        <v>3809</v>
      </c>
      <c r="I846" s="310">
        <v>452346.8102</v>
      </c>
      <c r="J846" s="310">
        <v>1214785.455</v>
      </c>
      <c r="K846" s="25"/>
      <c r="L846" s="51"/>
    </row>
    <row r="847" spans="1:12" s="8" customFormat="1" ht="15.75" customHeight="1">
      <c r="A847" s="82">
        <v>83</v>
      </c>
      <c r="B847" s="165" t="s">
        <v>1515</v>
      </c>
      <c r="C847" s="360" t="s">
        <v>1368</v>
      </c>
      <c r="D847" s="25" t="s">
        <v>376</v>
      </c>
      <c r="E847" s="420">
        <v>126</v>
      </c>
      <c r="F847" s="167">
        <v>3.7</v>
      </c>
      <c r="G847" s="626" t="s">
        <v>1516</v>
      </c>
      <c r="H847" s="166" t="s">
        <v>321</v>
      </c>
      <c r="I847" s="316">
        <v>449937</v>
      </c>
      <c r="J847" s="316">
        <v>1216193</v>
      </c>
      <c r="K847" s="25"/>
      <c r="L847" s="92"/>
    </row>
    <row r="848" spans="1:12" s="3" customFormat="1" ht="15.75" customHeight="1">
      <c r="A848" s="752" t="s">
        <v>1517</v>
      </c>
      <c r="B848" s="753"/>
      <c r="C848" s="354"/>
      <c r="D848" s="135"/>
      <c r="E848" s="455"/>
      <c r="F848" s="511"/>
      <c r="G848" s="618"/>
      <c r="H848" s="135"/>
      <c r="I848" s="394"/>
      <c r="J848" s="394"/>
      <c r="K848" s="135"/>
      <c r="L848" s="59"/>
    </row>
    <row r="849" spans="1:12" s="3" customFormat="1" ht="15.75" customHeight="1">
      <c r="A849" s="117" t="s">
        <v>1</v>
      </c>
      <c r="B849" s="141" t="s">
        <v>1185</v>
      </c>
      <c r="C849" s="371"/>
      <c r="D849" s="168"/>
      <c r="E849" s="459"/>
      <c r="F849" s="516"/>
      <c r="G849" s="627"/>
      <c r="H849" s="168"/>
      <c r="I849" s="395"/>
      <c r="J849" s="395"/>
      <c r="K849" s="168"/>
      <c r="L849" s="169"/>
    </row>
    <row r="850" spans="1:12" s="1" customFormat="1" ht="15.75" customHeight="1">
      <c r="A850" s="24">
        <v>1</v>
      </c>
      <c r="B850" s="163" t="s">
        <v>1518</v>
      </c>
      <c r="C850" s="351" t="s">
        <v>3868</v>
      </c>
      <c r="D850" s="25" t="s">
        <v>376</v>
      </c>
      <c r="E850" s="421">
        <v>5.4</v>
      </c>
      <c r="F850" s="513">
        <v>0.6</v>
      </c>
      <c r="G850" s="624" t="s">
        <v>1519</v>
      </c>
      <c r="H850" s="157" t="s">
        <v>1051</v>
      </c>
      <c r="I850" s="310">
        <v>456602</v>
      </c>
      <c r="J850" s="310">
        <v>1221477</v>
      </c>
      <c r="K850" s="25"/>
      <c r="L850" s="51"/>
    </row>
    <row r="851" spans="1:12" s="1" customFormat="1" ht="15.75" customHeight="1">
      <c r="A851" s="24">
        <v>2</v>
      </c>
      <c r="B851" s="163" t="s">
        <v>1520</v>
      </c>
      <c r="C851" s="351" t="s">
        <v>3868</v>
      </c>
      <c r="D851" s="25" t="s">
        <v>376</v>
      </c>
      <c r="E851" s="421">
        <v>4</v>
      </c>
      <c r="F851" s="513">
        <v>0.65</v>
      </c>
      <c r="G851" s="624" t="s">
        <v>1519</v>
      </c>
      <c r="H851" s="157" t="s">
        <v>1051</v>
      </c>
      <c r="I851" s="310">
        <v>456862</v>
      </c>
      <c r="J851" s="310">
        <v>1221677</v>
      </c>
      <c r="K851" s="25"/>
      <c r="L851" s="51"/>
    </row>
    <row r="852" spans="1:12" s="1" customFormat="1" ht="15.75" customHeight="1">
      <c r="A852" s="24">
        <v>3</v>
      </c>
      <c r="B852" s="163" t="s">
        <v>1521</v>
      </c>
      <c r="C852" s="351" t="s">
        <v>3868</v>
      </c>
      <c r="D852" s="25" t="s">
        <v>376</v>
      </c>
      <c r="E852" s="421">
        <v>40.4355</v>
      </c>
      <c r="F852" s="513">
        <v>4.242</v>
      </c>
      <c r="G852" s="624" t="s">
        <v>1519</v>
      </c>
      <c r="H852" s="157" t="s">
        <v>3819</v>
      </c>
      <c r="I852" s="310">
        <v>456705</v>
      </c>
      <c r="J852" s="310">
        <v>1222119</v>
      </c>
      <c r="K852" s="25"/>
      <c r="L852" s="51"/>
    </row>
    <row r="853" spans="1:12" s="1" customFormat="1" ht="15.75" customHeight="1">
      <c r="A853" s="24">
        <v>4</v>
      </c>
      <c r="B853" s="163" t="s">
        <v>1522</v>
      </c>
      <c r="C853" s="351" t="s">
        <v>3868</v>
      </c>
      <c r="D853" s="25" t="s">
        <v>376</v>
      </c>
      <c r="E853" s="421">
        <f>56.3321</f>
        <v>56.3321</v>
      </c>
      <c r="F853" s="513">
        <v>5.587</v>
      </c>
      <c r="G853" s="624" t="s">
        <v>1519</v>
      </c>
      <c r="H853" s="157" t="s">
        <v>3715</v>
      </c>
      <c r="I853" s="310">
        <v>457161</v>
      </c>
      <c r="J853" s="310">
        <v>1222341</v>
      </c>
      <c r="K853" s="25"/>
      <c r="L853" s="51"/>
    </row>
    <row r="854" spans="1:12" s="1" customFormat="1" ht="15.75" customHeight="1">
      <c r="A854" s="24">
        <v>5</v>
      </c>
      <c r="B854" s="163" t="s">
        <v>1523</v>
      </c>
      <c r="C854" s="351" t="s">
        <v>3869</v>
      </c>
      <c r="D854" s="25" t="s">
        <v>376</v>
      </c>
      <c r="E854" s="421">
        <v>48.7839</v>
      </c>
      <c r="F854" s="513">
        <v>4.365</v>
      </c>
      <c r="G854" s="624" t="s">
        <v>1519</v>
      </c>
      <c r="H854" s="157" t="s">
        <v>3682</v>
      </c>
      <c r="I854" s="310">
        <v>457705</v>
      </c>
      <c r="J854" s="310">
        <v>1221741</v>
      </c>
      <c r="K854" s="25"/>
      <c r="L854" s="51"/>
    </row>
    <row r="855" spans="1:12" s="1" customFormat="1" ht="15.75" customHeight="1">
      <c r="A855" s="24">
        <v>6</v>
      </c>
      <c r="B855" s="163" t="s">
        <v>1524</v>
      </c>
      <c r="C855" s="351" t="s">
        <v>3869</v>
      </c>
      <c r="D855" s="25" t="s">
        <v>376</v>
      </c>
      <c r="E855" s="421">
        <v>37.7524</v>
      </c>
      <c r="F855" s="513">
        <v>2.196</v>
      </c>
      <c r="G855" s="624" t="s">
        <v>1519</v>
      </c>
      <c r="H855" s="157" t="s">
        <v>3683</v>
      </c>
      <c r="I855" s="310">
        <v>457772</v>
      </c>
      <c r="J855" s="310">
        <v>1221414</v>
      </c>
      <c r="K855" s="25"/>
      <c r="L855" s="51"/>
    </row>
    <row r="856" spans="1:12" s="1" customFormat="1" ht="15.75" customHeight="1">
      <c r="A856" s="24">
        <v>7</v>
      </c>
      <c r="B856" s="163" t="s">
        <v>1525</v>
      </c>
      <c r="C856" s="351" t="s">
        <v>3869</v>
      </c>
      <c r="D856" s="25" t="s">
        <v>376</v>
      </c>
      <c r="E856" s="421">
        <v>52.4928</v>
      </c>
      <c r="F856" s="513">
        <v>9.787</v>
      </c>
      <c r="G856" s="624" t="s">
        <v>1519</v>
      </c>
      <c r="H856" s="157" t="s">
        <v>3684</v>
      </c>
      <c r="I856" s="310">
        <v>457868</v>
      </c>
      <c r="J856" s="310">
        <v>1221003</v>
      </c>
      <c r="K856" s="25"/>
      <c r="L856" s="51"/>
    </row>
    <row r="857" spans="1:12" s="1" customFormat="1" ht="15.75" customHeight="1">
      <c r="A857" s="24">
        <v>8</v>
      </c>
      <c r="B857" s="163" t="s">
        <v>1526</v>
      </c>
      <c r="C857" s="351" t="s">
        <v>3870</v>
      </c>
      <c r="D857" s="25" t="s">
        <v>376</v>
      </c>
      <c r="E857" s="421">
        <v>19.8</v>
      </c>
      <c r="F857" s="513">
        <v>3.165</v>
      </c>
      <c r="G857" s="624" t="s">
        <v>1519</v>
      </c>
      <c r="H857" s="157" t="s">
        <v>3685</v>
      </c>
      <c r="I857" s="310">
        <v>458126</v>
      </c>
      <c r="J857" s="310">
        <v>1219898</v>
      </c>
      <c r="K857" s="25"/>
      <c r="L857" s="51"/>
    </row>
    <row r="858" spans="1:12" s="1" customFormat="1" ht="15.75" customHeight="1">
      <c r="A858" s="24">
        <v>9</v>
      </c>
      <c r="B858" s="163" t="s">
        <v>1527</v>
      </c>
      <c r="C858" s="351" t="s">
        <v>3870</v>
      </c>
      <c r="D858" s="25" t="s">
        <v>376</v>
      </c>
      <c r="E858" s="421">
        <v>16.8</v>
      </c>
      <c r="F858" s="513">
        <v>1.462</v>
      </c>
      <c r="G858" s="624" t="s">
        <v>1519</v>
      </c>
      <c r="H858" s="157" t="s">
        <v>3686</v>
      </c>
      <c r="I858" s="310">
        <v>458198</v>
      </c>
      <c r="J858" s="310">
        <v>1219592</v>
      </c>
      <c r="K858" s="25"/>
      <c r="L858" s="51"/>
    </row>
    <row r="859" spans="1:12" s="1" customFormat="1" ht="15.75" customHeight="1">
      <c r="A859" s="24">
        <v>10</v>
      </c>
      <c r="B859" s="163" t="s">
        <v>1528</v>
      </c>
      <c r="C859" s="351" t="s">
        <v>3870</v>
      </c>
      <c r="D859" s="25" t="s">
        <v>376</v>
      </c>
      <c r="E859" s="421">
        <v>8.2995</v>
      </c>
      <c r="F859" s="513">
        <v>0.536</v>
      </c>
      <c r="G859" s="624" t="s">
        <v>1519</v>
      </c>
      <c r="H859" s="157" t="s">
        <v>3687</v>
      </c>
      <c r="I859" s="310">
        <v>458336</v>
      </c>
      <c r="J859" s="310">
        <v>1219009</v>
      </c>
      <c r="K859" s="25"/>
      <c r="L859" s="51"/>
    </row>
    <row r="860" spans="1:12" s="1" customFormat="1" ht="15.75" customHeight="1">
      <c r="A860" s="24">
        <v>11</v>
      </c>
      <c r="B860" s="163" t="s">
        <v>1529</v>
      </c>
      <c r="C860" s="351" t="s">
        <v>3870</v>
      </c>
      <c r="D860" s="25" t="s">
        <v>376</v>
      </c>
      <c r="E860" s="421">
        <v>8.9</v>
      </c>
      <c r="F860" s="513">
        <v>0.771</v>
      </c>
      <c r="G860" s="624" t="s">
        <v>1519</v>
      </c>
      <c r="H860" s="157" t="s">
        <v>3688</v>
      </c>
      <c r="I860" s="310">
        <v>458341</v>
      </c>
      <c r="J860" s="310">
        <v>1218540</v>
      </c>
      <c r="K860" s="25"/>
      <c r="L860" s="51"/>
    </row>
    <row r="861" spans="1:12" s="1" customFormat="1" ht="15.75" customHeight="1">
      <c r="A861" s="24">
        <v>12</v>
      </c>
      <c r="B861" s="163" t="s">
        <v>1530</v>
      </c>
      <c r="C861" s="351" t="s">
        <v>3870</v>
      </c>
      <c r="D861" s="25" t="s">
        <v>376</v>
      </c>
      <c r="E861" s="421">
        <v>16.6</v>
      </c>
      <c r="F861" s="513">
        <v>2.518</v>
      </c>
      <c r="G861" s="624" t="s">
        <v>1519</v>
      </c>
      <c r="H861" s="157" t="s">
        <v>3689</v>
      </c>
      <c r="I861" s="310">
        <v>458308</v>
      </c>
      <c r="J861" s="310">
        <v>1218470</v>
      </c>
      <c r="K861" s="25"/>
      <c r="L861" s="51"/>
    </row>
    <row r="862" spans="1:12" s="1" customFormat="1" ht="15.75" customHeight="1">
      <c r="A862" s="24">
        <v>13</v>
      </c>
      <c r="B862" s="163" t="s">
        <v>1531</v>
      </c>
      <c r="C862" s="351" t="s">
        <v>3870</v>
      </c>
      <c r="D862" s="25" t="s">
        <v>376</v>
      </c>
      <c r="E862" s="421">
        <v>8.9</v>
      </c>
      <c r="F862" s="513">
        <v>0.626</v>
      </c>
      <c r="G862" s="624" t="s">
        <v>1519</v>
      </c>
      <c r="H862" s="157" t="s">
        <v>3690</v>
      </c>
      <c r="I862" s="310">
        <v>458150</v>
      </c>
      <c r="J862" s="310">
        <v>1218139</v>
      </c>
      <c r="K862" s="25"/>
      <c r="L862" s="51"/>
    </row>
    <row r="863" spans="1:12" s="1" customFormat="1" ht="15.75" customHeight="1">
      <c r="A863" s="24">
        <v>14</v>
      </c>
      <c r="B863" s="51" t="s">
        <v>1532</v>
      </c>
      <c r="C863" s="351" t="s">
        <v>3870</v>
      </c>
      <c r="D863" s="25" t="s">
        <v>376</v>
      </c>
      <c r="E863" s="421">
        <v>12.2391</v>
      </c>
      <c r="F863" s="513">
        <v>1.414</v>
      </c>
      <c r="G863" s="624" t="s">
        <v>1519</v>
      </c>
      <c r="H863" s="157" t="s">
        <v>3690</v>
      </c>
      <c r="I863" s="310">
        <v>458150</v>
      </c>
      <c r="J863" s="310">
        <v>1218139</v>
      </c>
      <c r="K863" s="25"/>
      <c r="L863" s="51"/>
    </row>
    <row r="864" spans="1:12" s="1" customFormat="1" ht="15.75" customHeight="1">
      <c r="A864" s="24">
        <v>15</v>
      </c>
      <c r="B864" s="163" t="s">
        <v>1533</v>
      </c>
      <c r="C864" s="351" t="s">
        <v>1377</v>
      </c>
      <c r="D864" s="25" t="s">
        <v>376</v>
      </c>
      <c r="E864" s="421">
        <v>33.3266</v>
      </c>
      <c r="F864" s="513">
        <v>0.734</v>
      </c>
      <c r="G864" s="41" t="s">
        <v>1533</v>
      </c>
      <c r="H864" s="157" t="s">
        <v>3820</v>
      </c>
      <c r="I864" s="310">
        <v>496078.1525</v>
      </c>
      <c r="J864" s="310">
        <v>1227050.1603</v>
      </c>
      <c r="K864" s="25"/>
      <c r="L864" s="150"/>
    </row>
    <row r="865" spans="1:12" s="1" customFormat="1" ht="15.75" customHeight="1">
      <c r="A865" s="24">
        <v>16</v>
      </c>
      <c r="B865" s="163" t="s">
        <v>1534</v>
      </c>
      <c r="C865" s="351" t="s">
        <v>1377</v>
      </c>
      <c r="D865" s="25" t="s">
        <v>376</v>
      </c>
      <c r="E865" s="421">
        <v>16</v>
      </c>
      <c r="F865" s="513">
        <v>0.751</v>
      </c>
      <c r="G865" s="41" t="s">
        <v>1534</v>
      </c>
      <c r="H865" s="157" t="s">
        <v>3691</v>
      </c>
      <c r="I865" s="310">
        <v>496589.2445</v>
      </c>
      <c r="J865" s="310">
        <v>1226241.5242</v>
      </c>
      <c r="K865" s="25"/>
      <c r="L865" s="150"/>
    </row>
    <row r="866" spans="1:12" s="1" customFormat="1" ht="15.75" customHeight="1">
      <c r="A866" s="24">
        <v>17</v>
      </c>
      <c r="B866" s="163" t="s">
        <v>1535</v>
      </c>
      <c r="C866" s="351" t="s">
        <v>1377</v>
      </c>
      <c r="D866" s="25" t="s">
        <v>376</v>
      </c>
      <c r="E866" s="421">
        <v>5</v>
      </c>
      <c r="F866" s="513">
        <v>0.2</v>
      </c>
      <c r="G866" s="41" t="s">
        <v>1535</v>
      </c>
      <c r="H866" s="157" t="s">
        <v>3692</v>
      </c>
      <c r="I866" s="310">
        <v>496789.2445</v>
      </c>
      <c r="J866" s="310">
        <v>1226101.5242</v>
      </c>
      <c r="K866" s="25"/>
      <c r="L866" s="150"/>
    </row>
    <row r="867" spans="1:12" s="1" customFormat="1" ht="15.75" customHeight="1">
      <c r="A867" s="24">
        <v>18</v>
      </c>
      <c r="B867" s="163" t="s">
        <v>1536</v>
      </c>
      <c r="C867" s="351" t="s">
        <v>1377</v>
      </c>
      <c r="D867" s="25" t="s">
        <v>376</v>
      </c>
      <c r="E867" s="421">
        <v>5</v>
      </c>
      <c r="F867" s="513">
        <v>0.1</v>
      </c>
      <c r="G867" s="41" t="s">
        <v>1536</v>
      </c>
      <c r="H867" s="157" t="s">
        <v>3693</v>
      </c>
      <c r="I867" s="310">
        <v>496973.2445</v>
      </c>
      <c r="J867" s="310">
        <v>1226083.5242</v>
      </c>
      <c r="K867" s="25"/>
      <c r="L867" s="150"/>
    </row>
    <row r="868" spans="1:12" s="1" customFormat="1" ht="15.75" customHeight="1">
      <c r="A868" s="24">
        <v>19</v>
      </c>
      <c r="B868" s="163" t="s">
        <v>1537</v>
      </c>
      <c r="C868" s="351" t="s">
        <v>1377</v>
      </c>
      <c r="D868" s="25" t="s">
        <v>376</v>
      </c>
      <c r="E868" s="421">
        <v>13.2</v>
      </c>
      <c r="F868" s="513">
        <v>0.17</v>
      </c>
      <c r="G868" s="41" t="s">
        <v>3771</v>
      </c>
      <c r="H868" s="157" t="s">
        <v>3693</v>
      </c>
      <c r="I868" s="310">
        <v>496973.2445</v>
      </c>
      <c r="J868" s="310">
        <v>1226083.5242</v>
      </c>
      <c r="K868" s="25"/>
      <c r="L868" s="150"/>
    </row>
    <row r="869" spans="1:12" s="1" customFormat="1" ht="15.75" customHeight="1">
      <c r="A869" s="24">
        <v>20</v>
      </c>
      <c r="B869" s="163" t="s">
        <v>1538</v>
      </c>
      <c r="C869" s="351" t="s">
        <v>1377</v>
      </c>
      <c r="D869" s="25" t="s">
        <v>376</v>
      </c>
      <c r="E869" s="421">
        <v>27.7933</v>
      </c>
      <c r="F869" s="513">
        <v>6.063</v>
      </c>
      <c r="G869" s="628" t="s">
        <v>3632</v>
      </c>
      <c r="H869" s="157" t="s">
        <v>3809</v>
      </c>
      <c r="I869" s="310">
        <v>455591</v>
      </c>
      <c r="J869" s="310">
        <v>1220612</v>
      </c>
      <c r="K869" s="25"/>
      <c r="L869" s="150"/>
    </row>
    <row r="870" spans="1:12" s="1" customFormat="1" ht="15.75" customHeight="1">
      <c r="A870" s="24">
        <v>21</v>
      </c>
      <c r="B870" s="163" t="s">
        <v>1539</v>
      </c>
      <c r="C870" s="351" t="s">
        <v>1377</v>
      </c>
      <c r="D870" s="25" t="s">
        <v>376</v>
      </c>
      <c r="E870" s="421">
        <v>40.0863</v>
      </c>
      <c r="F870" s="513">
        <v>1.476</v>
      </c>
      <c r="G870" s="628" t="s">
        <v>3633</v>
      </c>
      <c r="H870" s="157" t="s">
        <v>3809</v>
      </c>
      <c r="I870" s="310">
        <v>455723</v>
      </c>
      <c r="J870" s="310">
        <v>1220277</v>
      </c>
      <c r="K870" s="25"/>
      <c r="L870" s="150"/>
    </row>
    <row r="871" spans="1:12" s="1" customFormat="1" ht="15.75" customHeight="1">
      <c r="A871" s="24">
        <v>22</v>
      </c>
      <c r="B871" s="163" t="s">
        <v>1540</v>
      </c>
      <c r="C871" s="351" t="s">
        <v>1377</v>
      </c>
      <c r="D871" s="25" t="s">
        <v>376</v>
      </c>
      <c r="E871" s="421">
        <v>25.3964</v>
      </c>
      <c r="F871" s="513">
        <v>2.388</v>
      </c>
      <c r="G871" s="628" t="s">
        <v>3634</v>
      </c>
      <c r="H871" s="157" t="s">
        <v>3809</v>
      </c>
      <c r="I871" s="310">
        <v>456279</v>
      </c>
      <c r="J871" s="310">
        <v>1219289</v>
      </c>
      <c r="K871" s="25"/>
      <c r="L871" s="150"/>
    </row>
    <row r="872" spans="1:12" s="1" customFormat="1" ht="15.75" customHeight="1">
      <c r="A872" s="24">
        <v>23</v>
      </c>
      <c r="B872" s="170" t="s">
        <v>1541</v>
      </c>
      <c r="C872" s="351" t="s">
        <v>1377</v>
      </c>
      <c r="D872" s="25" t="s">
        <v>376</v>
      </c>
      <c r="E872" s="421">
        <v>10.9</v>
      </c>
      <c r="F872" s="513">
        <v>2.715</v>
      </c>
      <c r="G872" s="624" t="s">
        <v>1542</v>
      </c>
      <c r="H872" s="157" t="s">
        <v>3809</v>
      </c>
      <c r="I872" s="310">
        <v>457867</v>
      </c>
      <c r="J872" s="310">
        <v>1219868.8</v>
      </c>
      <c r="K872" s="25"/>
      <c r="L872" s="150"/>
    </row>
    <row r="873" spans="1:12" s="1" customFormat="1" ht="15.75" customHeight="1">
      <c r="A873" s="24">
        <v>24</v>
      </c>
      <c r="B873" s="163" t="s">
        <v>1541</v>
      </c>
      <c r="C873" s="351" t="s">
        <v>1377</v>
      </c>
      <c r="D873" s="25" t="s">
        <v>376</v>
      </c>
      <c r="E873" s="421">
        <v>23.6012</v>
      </c>
      <c r="F873" s="513">
        <v>2.478</v>
      </c>
      <c r="G873" s="624" t="s">
        <v>1543</v>
      </c>
      <c r="H873" s="157" t="s">
        <v>3809</v>
      </c>
      <c r="I873" s="310">
        <v>457887</v>
      </c>
      <c r="J873" s="310">
        <v>1219838</v>
      </c>
      <c r="K873" s="25"/>
      <c r="L873" s="150"/>
    </row>
    <row r="874" spans="1:12" s="1" customFormat="1" ht="15.75" customHeight="1">
      <c r="A874" s="24">
        <v>25</v>
      </c>
      <c r="B874" s="163" t="s">
        <v>1518</v>
      </c>
      <c r="C874" s="351" t="s">
        <v>1377</v>
      </c>
      <c r="D874" s="25" t="s">
        <v>376</v>
      </c>
      <c r="E874" s="421">
        <v>84.0282</v>
      </c>
      <c r="F874" s="513">
        <v>8.052</v>
      </c>
      <c r="G874" s="628" t="s">
        <v>3635</v>
      </c>
      <c r="H874" s="157" t="s">
        <v>2118</v>
      </c>
      <c r="I874" s="310">
        <v>456602</v>
      </c>
      <c r="J874" s="310">
        <v>1221477</v>
      </c>
      <c r="K874" s="25"/>
      <c r="L874" s="150"/>
    </row>
    <row r="875" spans="1:12" s="1" customFormat="1" ht="15.75" customHeight="1">
      <c r="A875" s="24">
        <v>26</v>
      </c>
      <c r="B875" s="163" t="s">
        <v>1544</v>
      </c>
      <c r="C875" s="351" t="s">
        <v>1377</v>
      </c>
      <c r="D875" s="25" t="s">
        <v>376</v>
      </c>
      <c r="E875" s="417">
        <v>11.7073</v>
      </c>
      <c r="F875" s="513">
        <v>0.59</v>
      </c>
      <c r="G875" s="41" t="s">
        <v>1519</v>
      </c>
      <c r="H875" s="157" t="s">
        <v>3694</v>
      </c>
      <c r="I875" s="310">
        <v>458207</v>
      </c>
      <c r="J875" s="310">
        <v>1219564</v>
      </c>
      <c r="K875" s="25"/>
      <c r="L875" s="51"/>
    </row>
    <row r="876" spans="1:12" s="2" customFormat="1" ht="15.75" customHeight="1">
      <c r="A876" s="24">
        <v>27</v>
      </c>
      <c r="B876" s="171" t="s">
        <v>1545</v>
      </c>
      <c r="C876" s="351" t="s">
        <v>3871</v>
      </c>
      <c r="D876" s="25" t="s">
        <v>376</v>
      </c>
      <c r="E876" s="422">
        <v>20.542</v>
      </c>
      <c r="F876" s="517">
        <v>0.744</v>
      </c>
      <c r="G876" s="629" t="s">
        <v>1546</v>
      </c>
      <c r="H876" s="157" t="s">
        <v>3821</v>
      </c>
      <c r="I876" s="310">
        <v>457797</v>
      </c>
      <c r="J876" s="310">
        <v>1216793</v>
      </c>
      <c r="K876" s="25"/>
      <c r="L876" s="45"/>
    </row>
    <row r="877" spans="1:12" s="2" customFormat="1" ht="15.75" customHeight="1">
      <c r="A877" s="24">
        <v>28</v>
      </c>
      <c r="B877" s="171" t="s">
        <v>1545</v>
      </c>
      <c r="C877" s="351" t="s">
        <v>3871</v>
      </c>
      <c r="D877" s="25" t="s">
        <v>376</v>
      </c>
      <c r="E877" s="422">
        <v>26.521</v>
      </c>
      <c r="F877" s="517">
        <v>1.936</v>
      </c>
      <c r="G877" s="629" t="s">
        <v>1547</v>
      </c>
      <c r="H877" s="157" t="s">
        <v>3821</v>
      </c>
      <c r="I877" s="310">
        <v>457797</v>
      </c>
      <c r="J877" s="310">
        <v>1216793</v>
      </c>
      <c r="K877" s="25"/>
      <c r="L877" s="45"/>
    </row>
    <row r="878" spans="1:12" s="2" customFormat="1" ht="15.75" customHeight="1">
      <c r="A878" s="24">
        <v>29</v>
      </c>
      <c r="B878" s="171" t="s">
        <v>1548</v>
      </c>
      <c r="C878" s="351" t="s">
        <v>3871</v>
      </c>
      <c r="D878" s="25" t="s">
        <v>376</v>
      </c>
      <c r="E878" s="422">
        <v>46.2872</v>
      </c>
      <c r="F878" s="517">
        <v>4.36</v>
      </c>
      <c r="G878" s="630" t="s">
        <v>1548</v>
      </c>
      <c r="H878" s="157" t="s">
        <v>3822</v>
      </c>
      <c r="I878" s="310">
        <v>458131</v>
      </c>
      <c r="J878" s="310">
        <v>1216129</v>
      </c>
      <c r="K878" s="25"/>
      <c r="L878" s="45"/>
    </row>
    <row r="879" spans="1:12" s="1" customFormat="1" ht="15.75" customHeight="1">
      <c r="A879" s="24">
        <v>30</v>
      </c>
      <c r="B879" s="163" t="s">
        <v>1549</v>
      </c>
      <c r="C879" s="351" t="s">
        <v>3871</v>
      </c>
      <c r="D879" s="25" t="s">
        <v>376</v>
      </c>
      <c r="E879" s="421">
        <v>22.1403</v>
      </c>
      <c r="F879" s="513">
        <v>1.456</v>
      </c>
      <c r="G879" s="625" t="s">
        <v>1549</v>
      </c>
      <c r="H879" s="157" t="s">
        <v>3695</v>
      </c>
      <c r="I879" s="310">
        <v>457834</v>
      </c>
      <c r="J879" s="310">
        <v>1215449</v>
      </c>
      <c r="K879" s="25"/>
      <c r="L879" s="51"/>
    </row>
    <row r="880" spans="1:12" s="1" customFormat="1" ht="15.75" customHeight="1">
      <c r="A880" s="24">
        <v>31</v>
      </c>
      <c r="B880" s="163" t="s">
        <v>1550</v>
      </c>
      <c r="C880" s="351" t="s">
        <v>3871</v>
      </c>
      <c r="D880" s="25" t="s">
        <v>376</v>
      </c>
      <c r="E880" s="421">
        <v>13.0423</v>
      </c>
      <c r="F880" s="513">
        <v>0.66</v>
      </c>
      <c r="G880" s="624" t="s">
        <v>1551</v>
      </c>
      <c r="H880" s="157" t="s">
        <v>3696</v>
      </c>
      <c r="I880" s="310">
        <v>456767</v>
      </c>
      <c r="J880" s="310">
        <v>1215739</v>
      </c>
      <c r="K880" s="25"/>
      <c r="L880" s="51"/>
    </row>
    <row r="881" spans="1:12" s="1" customFormat="1" ht="15.75" customHeight="1">
      <c r="A881" s="24">
        <v>32</v>
      </c>
      <c r="B881" s="163" t="s">
        <v>1552</v>
      </c>
      <c r="C881" s="351" t="s">
        <v>3871</v>
      </c>
      <c r="D881" s="25" t="s">
        <v>376</v>
      </c>
      <c r="E881" s="421">
        <v>13.9246</v>
      </c>
      <c r="F881" s="513">
        <v>1.044</v>
      </c>
      <c r="G881" s="624" t="s">
        <v>1551</v>
      </c>
      <c r="H881" s="157" t="s">
        <v>3697</v>
      </c>
      <c r="I881" s="310">
        <v>456787</v>
      </c>
      <c r="J881" s="310">
        <v>1215744</v>
      </c>
      <c r="K881" s="25"/>
      <c r="L881" s="51"/>
    </row>
    <row r="882" spans="1:12" s="1" customFormat="1" ht="15.75" customHeight="1">
      <c r="A882" s="24">
        <v>33</v>
      </c>
      <c r="B882" s="163" t="s">
        <v>1553</v>
      </c>
      <c r="C882" s="351" t="s">
        <v>3871</v>
      </c>
      <c r="D882" s="25" t="s">
        <v>376</v>
      </c>
      <c r="E882" s="421">
        <v>16.5573</v>
      </c>
      <c r="F882" s="513">
        <v>1.406</v>
      </c>
      <c r="G882" s="624" t="s">
        <v>1551</v>
      </c>
      <c r="H882" s="157" t="s">
        <v>3698</v>
      </c>
      <c r="I882" s="310">
        <v>454942</v>
      </c>
      <c r="J882" s="310">
        <v>1217931</v>
      </c>
      <c r="K882" s="25"/>
      <c r="L882" s="51"/>
    </row>
    <row r="883" spans="1:12" s="1" customFormat="1" ht="15.75" customHeight="1">
      <c r="A883" s="24">
        <v>34</v>
      </c>
      <c r="B883" s="163" t="s">
        <v>1554</v>
      </c>
      <c r="C883" s="351" t="s">
        <v>3871</v>
      </c>
      <c r="D883" s="25" t="s">
        <v>376</v>
      </c>
      <c r="E883" s="421">
        <v>29.3112</v>
      </c>
      <c r="F883" s="513">
        <v>3.54</v>
      </c>
      <c r="G883" s="624" t="s">
        <v>1551</v>
      </c>
      <c r="H883" s="157" t="s">
        <v>261</v>
      </c>
      <c r="I883" s="310">
        <v>455532</v>
      </c>
      <c r="J883" s="310">
        <v>1215933</v>
      </c>
      <c r="K883" s="25"/>
      <c r="L883" s="51"/>
    </row>
    <row r="884" spans="1:12" s="1" customFormat="1" ht="15.75" customHeight="1">
      <c r="A884" s="24">
        <v>35</v>
      </c>
      <c r="B884" s="163" t="s">
        <v>1555</v>
      </c>
      <c r="C884" s="351" t="s">
        <v>3871</v>
      </c>
      <c r="D884" s="25" t="s">
        <v>376</v>
      </c>
      <c r="E884" s="421">
        <v>44.6463</v>
      </c>
      <c r="F884" s="513">
        <v>5.386</v>
      </c>
      <c r="G884" s="624" t="s">
        <v>1556</v>
      </c>
      <c r="H884" s="157" t="s">
        <v>3699</v>
      </c>
      <c r="I884" s="310">
        <v>455157</v>
      </c>
      <c r="J884" s="310">
        <v>1218478</v>
      </c>
      <c r="K884" s="25"/>
      <c r="L884" s="51"/>
    </row>
    <row r="885" spans="1:12" s="3" customFormat="1" ht="15.75" customHeight="1">
      <c r="A885" s="24">
        <v>36</v>
      </c>
      <c r="B885" s="163" t="s">
        <v>1557</v>
      </c>
      <c r="C885" s="351" t="s">
        <v>3872</v>
      </c>
      <c r="D885" s="25" t="s">
        <v>376</v>
      </c>
      <c r="E885" s="421">
        <v>53.2159</v>
      </c>
      <c r="F885" s="513">
        <v>3.695</v>
      </c>
      <c r="G885" s="624" t="s">
        <v>1558</v>
      </c>
      <c r="H885" s="157" t="s">
        <v>3809</v>
      </c>
      <c r="I885" s="310">
        <v>456083</v>
      </c>
      <c r="J885" s="310">
        <v>1217681</v>
      </c>
      <c r="K885" s="25"/>
      <c r="L885" s="76"/>
    </row>
    <row r="886" spans="1:12" s="3" customFormat="1" ht="15.75" customHeight="1">
      <c r="A886" s="24">
        <v>37</v>
      </c>
      <c r="B886" s="163" t="s">
        <v>1559</v>
      </c>
      <c r="C886" s="351" t="s">
        <v>3872</v>
      </c>
      <c r="D886" s="25" t="s">
        <v>376</v>
      </c>
      <c r="E886" s="421">
        <v>10</v>
      </c>
      <c r="F886" s="513">
        <v>0.87</v>
      </c>
      <c r="G886" s="624" t="s">
        <v>1558</v>
      </c>
      <c r="H886" s="157" t="s">
        <v>3809</v>
      </c>
      <c r="I886" s="310">
        <v>456045</v>
      </c>
      <c r="J886" s="310">
        <v>1217597</v>
      </c>
      <c r="K886" s="25"/>
      <c r="L886" s="76"/>
    </row>
    <row r="887" spans="1:12" s="3" customFormat="1" ht="15.75" customHeight="1">
      <c r="A887" s="24">
        <v>38</v>
      </c>
      <c r="B887" s="163" t="s">
        <v>1560</v>
      </c>
      <c r="C887" s="351" t="s">
        <v>3872</v>
      </c>
      <c r="D887" s="25" t="s">
        <v>376</v>
      </c>
      <c r="E887" s="421">
        <v>24.5123</v>
      </c>
      <c r="F887" s="513">
        <v>5.865</v>
      </c>
      <c r="G887" s="624" t="s">
        <v>1558</v>
      </c>
      <c r="H887" s="157" t="s">
        <v>3809</v>
      </c>
      <c r="I887" s="310">
        <v>455991</v>
      </c>
      <c r="J887" s="310">
        <v>1217532</v>
      </c>
      <c r="K887" s="25"/>
      <c r="L887" s="76"/>
    </row>
    <row r="888" spans="1:12" s="3" customFormat="1" ht="15.75" customHeight="1">
      <c r="A888" s="24">
        <v>39</v>
      </c>
      <c r="B888" s="163" t="s">
        <v>1561</v>
      </c>
      <c r="C888" s="351" t="s">
        <v>3872</v>
      </c>
      <c r="D888" s="25" t="s">
        <v>376</v>
      </c>
      <c r="E888" s="421">
        <v>3</v>
      </c>
      <c r="F888" s="513">
        <v>0.684</v>
      </c>
      <c r="G888" s="624" t="s">
        <v>1562</v>
      </c>
      <c r="H888" s="157" t="s">
        <v>3823</v>
      </c>
      <c r="I888" s="310">
        <v>454644</v>
      </c>
      <c r="J888" s="310">
        <v>1219506</v>
      </c>
      <c r="K888" s="25"/>
      <c r="L888" s="76"/>
    </row>
    <row r="889" spans="1:12" s="3" customFormat="1" ht="15.75" customHeight="1">
      <c r="A889" s="24">
        <v>40</v>
      </c>
      <c r="B889" s="163" t="s">
        <v>1563</v>
      </c>
      <c r="C889" s="351" t="s">
        <v>3872</v>
      </c>
      <c r="D889" s="25" t="s">
        <v>376</v>
      </c>
      <c r="E889" s="421">
        <v>7.21</v>
      </c>
      <c r="F889" s="513">
        <v>0.4</v>
      </c>
      <c r="G889" s="624" t="s">
        <v>1562</v>
      </c>
      <c r="H889" s="157" t="s">
        <v>3823</v>
      </c>
      <c r="I889" s="310">
        <v>454644</v>
      </c>
      <c r="J889" s="310">
        <v>1219506</v>
      </c>
      <c r="K889" s="25"/>
      <c r="L889" s="76"/>
    </row>
    <row r="890" spans="1:12" s="3" customFormat="1" ht="15.75" customHeight="1">
      <c r="A890" s="24">
        <v>41</v>
      </c>
      <c r="B890" s="163" t="s">
        <v>1564</v>
      </c>
      <c r="C890" s="351" t="s">
        <v>3872</v>
      </c>
      <c r="D890" s="25" t="s">
        <v>376</v>
      </c>
      <c r="E890" s="421">
        <v>20.31</v>
      </c>
      <c r="F890" s="513">
        <v>0.712</v>
      </c>
      <c r="G890" s="624" t="s">
        <v>1562</v>
      </c>
      <c r="H890" s="157" t="s">
        <v>3824</v>
      </c>
      <c r="I890" s="310">
        <v>454781</v>
      </c>
      <c r="J890" s="310">
        <v>1219224</v>
      </c>
      <c r="K890" s="25"/>
      <c r="L890" s="76"/>
    </row>
    <row r="891" spans="1:12" s="3" customFormat="1" ht="15.75" customHeight="1">
      <c r="A891" s="24">
        <v>42</v>
      </c>
      <c r="B891" s="163" t="s">
        <v>1565</v>
      </c>
      <c r="C891" s="351" t="s">
        <v>3872</v>
      </c>
      <c r="D891" s="25" t="s">
        <v>376</v>
      </c>
      <c r="E891" s="421">
        <v>18.9438</v>
      </c>
      <c r="F891" s="513">
        <v>3.448</v>
      </c>
      <c r="G891" s="624" t="s">
        <v>1562</v>
      </c>
      <c r="H891" s="157" t="s">
        <v>3700</v>
      </c>
      <c r="I891" s="310">
        <v>454914</v>
      </c>
      <c r="J891" s="310">
        <v>1218966</v>
      </c>
      <c r="K891" s="25"/>
      <c r="L891" s="76"/>
    </row>
    <row r="892" spans="1:12" s="3" customFormat="1" ht="15.75" customHeight="1">
      <c r="A892" s="24">
        <v>43</v>
      </c>
      <c r="B892" s="163" t="s">
        <v>1566</v>
      </c>
      <c r="C892" s="351" t="s">
        <v>3872</v>
      </c>
      <c r="D892" s="25" t="s">
        <v>376</v>
      </c>
      <c r="E892" s="421">
        <v>9.542</v>
      </c>
      <c r="F892" s="513">
        <v>0.6</v>
      </c>
      <c r="G892" s="624" t="s">
        <v>1562</v>
      </c>
      <c r="H892" s="157" t="s">
        <v>3701</v>
      </c>
      <c r="I892" s="310">
        <v>454937</v>
      </c>
      <c r="J892" s="310">
        <v>1218896</v>
      </c>
      <c r="K892" s="25"/>
      <c r="L892" s="76"/>
    </row>
    <row r="893" spans="1:12" s="3" customFormat="1" ht="15.75" customHeight="1">
      <c r="A893" s="24">
        <v>44</v>
      </c>
      <c r="B893" s="163" t="s">
        <v>1567</v>
      </c>
      <c r="C893" s="351" t="s">
        <v>3872</v>
      </c>
      <c r="D893" s="25" t="s">
        <v>376</v>
      </c>
      <c r="E893" s="421">
        <v>53.5427</v>
      </c>
      <c r="F893" s="513">
        <v>5.115</v>
      </c>
      <c r="G893" s="624" t="s">
        <v>1556</v>
      </c>
      <c r="H893" s="157" t="s">
        <v>3699</v>
      </c>
      <c r="I893" s="310">
        <v>455157</v>
      </c>
      <c r="J893" s="310">
        <v>1218478</v>
      </c>
      <c r="K893" s="25"/>
      <c r="L893" s="76"/>
    </row>
    <row r="894" spans="1:12" s="3" customFormat="1" ht="15.75" customHeight="1">
      <c r="A894" s="24">
        <v>45</v>
      </c>
      <c r="B894" s="163" t="s">
        <v>1568</v>
      </c>
      <c r="C894" s="351" t="s">
        <v>3872</v>
      </c>
      <c r="D894" s="25" t="s">
        <v>376</v>
      </c>
      <c r="E894" s="421">
        <v>3</v>
      </c>
      <c r="F894" s="513">
        <v>0.6</v>
      </c>
      <c r="G894" s="624" t="s">
        <v>1556</v>
      </c>
      <c r="H894" s="157" t="s">
        <v>3702</v>
      </c>
      <c r="I894" s="310">
        <v>455111</v>
      </c>
      <c r="J894" s="310">
        <v>1218354</v>
      </c>
      <c r="K894" s="25"/>
      <c r="L894" s="76"/>
    </row>
    <row r="895" spans="1:12" s="3" customFormat="1" ht="15.75" customHeight="1">
      <c r="A895" s="24">
        <v>46</v>
      </c>
      <c r="B895" s="163" t="s">
        <v>1569</v>
      </c>
      <c r="C895" s="351" t="s">
        <v>3872</v>
      </c>
      <c r="D895" s="25" t="s">
        <v>376</v>
      </c>
      <c r="E895" s="421">
        <v>34.1852</v>
      </c>
      <c r="F895" s="513">
        <v>2.386</v>
      </c>
      <c r="G895" s="624" t="s">
        <v>1570</v>
      </c>
      <c r="H895" s="157" t="s">
        <v>3703</v>
      </c>
      <c r="I895" s="310">
        <v>454998</v>
      </c>
      <c r="J895" s="310">
        <v>1218045</v>
      </c>
      <c r="K895" s="25"/>
      <c r="L895" s="76"/>
    </row>
    <row r="896" spans="1:12" s="4" customFormat="1" ht="15.75" customHeight="1">
      <c r="A896" s="24">
        <v>47</v>
      </c>
      <c r="B896" s="163" t="s">
        <v>1571</v>
      </c>
      <c r="C896" s="351" t="s">
        <v>3872</v>
      </c>
      <c r="D896" s="25" t="s">
        <v>376</v>
      </c>
      <c r="E896" s="422">
        <v>77.0984</v>
      </c>
      <c r="F896" s="517">
        <v>6.146</v>
      </c>
      <c r="G896" s="624" t="s">
        <v>1572</v>
      </c>
      <c r="H896" s="157" t="s">
        <v>3825</v>
      </c>
      <c r="I896" s="310">
        <v>454942</v>
      </c>
      <c r="J896" s="310">
        <v>1217931</v>
      </c>
      <c r="K896" s="25"/>
      <c r="L896" s="46"/>
    </row>
    <row r="897" spans="1:12" s="1" customFormat="1" ht="15.75" customHeight="1">
      <c r="A897" s="24">
        <v>48</v>
      </c>
      <c r="B897" s="163" t="s">
        <v>1573</v>
      </c>
      <c r="C897" s="351" t="s">
        <v>3872</v>
      </c>
      <c r="D897" s="25" t="s">
        <v>376</v>
      </c>
      <c r="E897" s="421">
        <v>4</v>
      </c>
      <c r="F897" s="513">
        <v>0.136</v>
      </c>
      <c r="G897" s="624" t="s">
        <v>1551</v>
      </c>
      <c r="H897" s="157" t="s">
        <v>3826</v>
      </c>
      <c r="I897" s="310">
        <v>455229</v>
      </c>
      <c r="J897" s="310">
        <v>1216430</v>
      </c>
      <c r="K897" s="25"/>
      <c r="L897" s="51"/>
    </row>
    <row r="898" spans="1:12" s="1" customFormat="1" ht="15.75" customHeight="1">
      <c r="A898" s="24">
        <v>49</v>
      </c>
      <c r="B898" s="163" t="s">
        <v>1574</v>
      </c>
      <c r="C898" s="351" t="s">
        <v>3872</v>
      </c>
      <c r="D898" s="25" t="s">
        <v>376</v>
      </c>
      <c r="E898" s="421">
        <v>8.235</v>
      </c>
      <c r="F898" s="513">
        <v>0.756</v>
      </c>
      <c r="G898" s="624" t="s">
        <v>1551</v>
      </c>
      <c r="H898" s="157" t="s">
        <v>3827</v>
      </c>
      <c r="I898" s="310">
        <v>455266</v>
      </c>
      <c r="J898" s="310">
        <v>1216358</v>
      </c>
      <c r="K898" s="25"/>
      <c r="L898" s="51"/>
    </row>
    <row r="899" spans="1:12" s="1" customFormat="1" ht="15.75" customHeight="1">
      <c r="A899" s="24">
        <v>50</v>
      </c>
      <c r="B899" s="163" t="s">
        <v>1575</v>
      </c>
      <c r="C899" s="351" t="s">
        <v>3872</v>
      </c>
      <c r="D899" s="25" t="s">
        <v>376</v>
      </c>
      <c r="E899" s="421">
        <v>7</v>
      </c>
      <c r="F899" s="513">
        <v>0.691</v>
      </c>
      <c r="G899" s="624" t="s">
        <v>1551</v>
      </c>
      <c r="H899" s="157" t="s">
        <v>3827</v>
      </c>
      <c r="I899" s="310">
        <v>455266</v>
      </c>
      <c r="J899" s="310">
        <v>1216358</v>
      </c>
      <c r="K899" s="25"/>
      <c r="L899" s="51"/>
    </row>
    <row r="900" spans="1:12" s="1" customFormat="1" ht="15.75" customHeight="1">
      <c r="A900" s="24">
        <v>51</v>
      </c>
      <c r="B900" s="163" t="s">
        <v>1554</v>
      </c>
      <c r="C900" s="351" t="s">
        <v>3872</v>
      </c>
      <c r="D900" s="25" t="s">
        <v>376</v>
      </c>
      <c r="E900" s="421">
        <v>39</v>
      </c>
      <c r="F900" s="513">
        <v>3.036</v>
      </c>
      <c r="G900" s="624" t="s">
        <v>1551</v>
      </c>
      <c r="H900" s="157" t="s">
        <v>261</v>
      </c>
      <c r="I900" s="310">
        <v>455532</v>
      </c>
      <c r="J900" s="310">
        <v>1215933</v>
      </c>
      <c r="K900" s="25"/>
      <c r="L900" s="51"/>
    </row>
    <row r="901" spans="1:12" s="1" customFormat="1" ht="15.75" customHeight="1">
      <c r="A901" s="24">
        <v>52</v>
      </c>
      <c r="B901" s="163" t="s">
        <v>1576</v>
      </c>
      <c r="C901" s="351" t="s">
        <v>3872</v>
      </c>
      <c r="D901" s="25" t="s">
        <v>376</v>
      </c>
      <c r="E901" s="421">
        <v>0.5</v>
      </c>
      <c r="F901" s="513">
        <v>0.056</v>
      </c>
      <c r="G901" s="624" t="s">
        <v>1551</v>
      </c>
      <c r="H901" s="157" t="s">
        <v>1337</v>
      </c>
      <c r="I901" s="310">
        <v>456068</v>
      </c>
      <c r="J901" s="310">
        <v>1215842</v>
      </c>
      <c r="K901" s="25"/>
      <c r="L901" s="51"/>
    </row>
    <row r="902" spans="1:12" s="3" customFormat="1" ht="15.75" customHeight="1">
      <c r="A902" s="24">
        <v>53</v>
      </c>
      <c r="B902" s="156" t="s">
        <v>1577</v>
      </c>
      <c r="C902" s="351" t="s">
        <v>3872</v>
      </c>
      <c r="D902" s="25" t="s">
        <v>376</v>
      </c>
      <c r="E902" s="421">
        <v>12.5</v>
      </c>
      <c r="F902" s="513">
        <v>1.072</v>
      </c>
      <c r="G902" s="41" t="s">
        <v>1578</v>
      </c>
      <c r="H902" s="157" t="s">
        <v>3828</v>
      </c>
      <c r="I902" s="310">
        <v>454050.5066</v>
      </c>
      <c r="J902" s="310">
        <v>1218888.692</v>
      </c>
      <c r="K902" s="25"/>
      <c r="L902" s="76"/>
    </row>
    <row r="903" spans="1:12" s="3" customFormat="1" ht="15.75" customHeight="1">
      <c r="A903" s="24">
        <v>54</v>
      </c>
      <c r="B903" s="156" t="s">
        <v>1579</v>
      </c>
      <c r="C903" s="351" t="s">
        <v>3872</v>
      </c>
      <c r="D903" s="25" t="s">
        <v>376</v>
      </c>
      <c r="E903" s="421">
        <v>6</v>
      </c>
      <c r="F903" s="513">
        <v>0.184</v>
      </c>
      <c r="G903" s="41" t="s">
        <v>1580</v>
      </c>
      <c r="H903" s="157" t="s">
        <v>3829</v>
      </c>
      <c r="I903" s="310">
        <v>454151.3502</v>
      </c>
      <c r="J903" s="310">
        <v>1218592.2958</v>
      </c>
      <c r="K903" s="25"/>
      <c r="L903" s="76"/>
    </row>
    <row r="904" spans="1:12" s="3" customFormat="1" ht="15.75" customHeight="1">
      <c r="A904" s="24">
        <v>55</v>
      </c>
      <c r="B904" s="156" t="s">
        <v>1581</v>
      </c>
      <c r="C904" s="351" t="s">
        <v>3872</v>
      </c>
      <c r="D904" s="25" t="s">
        <v>376</v>
      </c>
      <c r="E904" s="421">
        <v>20.5</v>
      </c>
      <c r="F904" s="513">
        <v>1.67</v>
      </c>
      <c r="G904" s="41" t="s">
        <v>1582</v>
      </c>
      <c r="H904" s="157" t="s">
        <v>3704</v>
      </c>
      <c r="I904" s="310">
        <v>454269.5464</v>
      </c>
      <c r="J904" s="310">
        <v>1218246.0599</v>
      </c>
      <c r="K904" s="25"/>
      <c r="L904" s="76"/>
    </row>
    <row r="905" spans="1:12" s="3" customFormat="1" ht="15.75" customHeight="1">
      <c r="A905" s="24">
        <v>56</v>
      </c>
      <c r="B905" s="156" t="s">
        <v>1581</v>
      </c>
      <c r="C905" s="351" t="s">
        <v>3872</v>
      </c>
      <c r="D905" s="25" t="s">
        <v>376</v>
      </c>
      <c r="E905" s="421">
        <v>6</v>
      </c>
      <c r="F905" s="513">
        <v>0.812</v>
      </c>
      <c r="G905" s="41" t="s">
        <v>1583</v>
      </c>
      <c r="H905" s="157" t="s">
        <v>3704</v>
      </c>
      <c r="I905" s="310">
        <v>454269.5464</v>
      </c>
      <c r="J905" s="310">
        <v>1218246.0599</v>
      </c>
      <c r="K905" s="25"/>
      <c r="L905" s="76"/>
    </row>
    <row r="906" spans="1:12" s="3" customFormat="1" ht="15.75" customHeight="1">
      <c r="A906" s="24">
        <v>57</v>
      </c>
      <c r="B906" s="163" t="s">
        <v>3636</v>
      </c>
      <c r="C906" s="351" t="s">
        <v>3872</v>
      </c>
      <c r="D906" s="25" t="s">
        <v>376</v>
      </c>
      <c r="E906" s="421">
        <v>21</v>
      </c>
      <c r="F906" s="513">
        <v>2.247</v>
      </c>
      <c r="G906" s="628" t="s">
        <v>3637</v>
      </c>
      <c r="H906" s="157" t="s">
        <v>3705</v>
      </c>
      <c r="I906" s="310">
        <v>454358.3132</v>
      </c>
      <c r="J906" s="310">
        <v>1217987.0332</v>
      </c>
      <c r="K906" s="25"/>
      <c r="L906" s="76"/>
    </row>
    <row r="907" spans="1:12" s="3" customFormat="1" ht="15.75" customHeight="1">
      <c r="A907" s="24">
        <v>58</v>
      </c>
      <c r="B907" s="163" t="s">
        <v>1584</v>
      </c>
      <c r="C907" s="351" t="s">
        <v>3872</v>
      </c>
      <c r="D907" s="25" t="s">
        <v>376</v>
      </c>
      <c r="E907" s="421">
        <v>2</v>
      </c>
      <c r="F907" s="513">
        <v>0.2</v>
      </c>
      <c r="G907" s="624" t="s">
        <v>1556</v>
      </c>
      <c r="H907" s="157" t="s">
        <v>3705</v>
      </c>
      <c r="I907" s="310">
        <v>454358.3132</v>
      </c>
      <c r="J907" s="310">
        <v>1217987.0332</v>
      </c>
      <c r="K907" s="25"/>
      <c r="L907" s="76"/>
    </row>
    <row r="908" spans="1:12" s="3" customFormat="1" ht="15.75" customHeight="1">
      <c r="A908" s="24">
        <v>59</v>
      </c>
      <c r="B908" s="163" t="s">
        <v>1585</v>
      </c>
      <c r="C908" s="351" t="s">
        <v>3872</v>
      </c>
      <c r="D908" s="25" t="s">
        <v>376</v>
      </c>
      <c r="E908" s="421">
        <v>2</v>
      </c>
      <c r="F908" s="513">
        <v>0.6</v>
      </c>
      <c r="G908" s="624" t="s">
        <v>3638</v>
      </c>
      <c r="H908" s="157" t="s">
        <v>3706</v>
      </c>
      <c r="I908" s="310">
        <v>454482.9617</v>
      </c>
      <c r="J908" s="310">
        <v>1217486.6325</v>
      </c>
      <c r="K908" s="25"/>
      <c r="L908" s="76"/>
    </row>
    <row r="909" spans="1:12" s="3" customFormat="1" ht="15.75" customHeight="1">
      <c r="A909" s="24">
        <v>60</v>
      </c>
      <c r="B909" s="163" t="s">
        <v>1586</v>
      </c>
      <c r="C909" s="351" t="s">
        <v>3872</v>
      </c>
      <c r="D909" s="25" t="s">
        <v>376</v>
      </c>
      <c r="E909" s="421">
        <v>10</v>
      </c>
      <c r="F909" s="513">
        <v>1.056</v>
      </c>
      <c r="G909" s="624" t="s">
        <v>1570</v>
      </c>
      <c r="H909" s="157" t="s">
        <v>3707</v>
      </c>
      <c r="I909" s="310">
        <v>454674.63</v>
      </c>
      <c r="J909" s="310">
        <v>1216845.4</v>
      </c>
      <c r="K909" s="25"/>
      <c r="L909" s="76"/>
    </row>
    <row r="910" spans="1:12" s="4" customFormat="1" ht="15.75" customHeight="1">
      <c r="A910" s="24">
        <v>61</v>
      </c>
      <c r="B910" s="163" t="s">
        <v>1587</v>
      </c>
      <c r="C910" s="351" t="s">
        <v>3872</v>
      </c>
      <c r="D910" s="25" t="s">
        <v>376</v>
      </c>
      <c r="E910" s="422">
        <v>5</v>
      </c>
      <c r="F910" s="517">
        <v>0.784</v>
      </c>
      <c r="G910" s="624" t="s">
        <v>1572</v>
      </c>
      <c r="H910" s="157" t="s">
        <v>3708</v>
      </c>
      <c r="I910" s="310">
        <v>454892.7815</v>
      </c>
      <c r="J910" s="310">
        <v>1216488.0673</v>
      </c>
      <c r="K910" s="25"/>
      <c r="L910" s="46"/>
    </row>
    <row r="911" spans="1:12" s="1" customFormat="1" ht="15.75" customHeight="1">
      <c r="A911" s="39" t="s">
        <v>2</v>
      </c>
      <c r="B911" s="38" t="s">
        <v>1588</v>
      </c>
      <c r="C911" s="351"/>
      <c r="D911" s="24"/>
      <c r="E911" s="421"/>
      <c r="F911" s="513"/>
      <c r="G911" s="624"/>
      <c r="H911" s="157"/>
      <c r="I911" s="310"/>
      <c r="J911" s="310"/>
      <c r="K911" s="51"/>
      <c r="L911" s="51"/>
    </row>
    <row r="912" spans="1:12" s="1" customFormat="1" ht="15.75" customHeight="1">
      <c r="A912" s="24">
        <v>1</v>
      </c>
      <c r="B912" s="163" t="s">
        <v>1589</v>
      </c>
      <c r="C912" s="351" t="s">
        <v>3869</v>
      </c>
      <c r="D912" s="25" t="s">
        <v>376</v>
      </c>
      <c r="E912" s="421">
        <v>15</v>
      </c>
      <c r="F912" s="513">
        <v>0.5</v>
      </c>
      <c r="G912" s="624" t="s">
        <v>1590</v>
      </c>
      <c r="H912" s="157" t="s">
        <v>3830</v>
      </c>
      <c r="I912" s="310">
        <v>459683</v>
      </c>
      <c r="J912" s="310">
        <v>1220548</v>
      </c>
      <c r="K912" s="25"/>
      <c r="L912" s="51"/>
    </row>
    <row r="913" spans="1:12" s="1" customFormat="1" ht="15.75" customHeight="1">
      <c r="A913" s="24">
        <v>2</v>
      </c>
      <c r="B913" s="163" t="s">
        <v>1591</v>
      </c>
      <c r="C913" s="351" t="s">
        <v>3869</v>
      </c>
      <c r="D913" s="25" t="s">
        <v>376</v>
      </c>
      <c r="E913" s="421">
        <v>20</v>
      </c>
      <c r="F913" s="513">
        <v>1.32</v>
      </c>
      <c r="G913" s="624" t="s">
        <v>1590</v>
      </c>
      <c r="H913" s="157" t="s">
        <v>3831</v>
      </c>
      <c r="I913" s="310">
        <v>459802</v>
      </c>
      <c r="J913" s="310">
        <v>1220185</v>
      </c>
      <c r="K913" s="25"/>
      <c r="L913" s="51"/>
    </row>
    <row r="914" spans="1:12" s="1" customFormat="1" ht="15.75" customHeight="1">
      <c r="A914" s="24">
        <v>3</v>
      </c>
      <c r="B914" s="163" t="s">
        <v>1592</v>
      </c>
      <c r="C914" s="351" t="s">
        <v>3869</v>
      </c>
      <c r="D914" s="25" t="s">
        <v>376</v>
      </c>
      <c r="E914" s="421">
        <v>20</v>
      </c>
      <c r="F914" s="513">
        <v>0.58</v>
      </c>
      <c r="G914" s="624" t="s">
        <v>1590</v>
      </c>
      <c r="H914" s="157" t="s">
        <v>3832</v>
      </c>
      <c r="I914" s="310">
        <v>459802</v>
      </c>
      <c r="J914" s="310">
        <v>1220173</v>
      </c>
      <c r="K914" s="25"/>
      <c r="L914" s="51"/>
    </row>
    <row r="915" spans="1:12" s="1" customFormat="1" ht="15.75" customHeight="1">
      <c r="A915" s="24">
        <v>4</v>
      </c>
      <c r="B915" s="170" t="s">
        <v>1593</v>
      </c>
      <c r="C915" s="351" t="s">
        <v>3873</v>
      </c>
      <c r="D915" s="25" t="s">
        <v>376</v>
      </c>
      <c r="E915" s="421">
        <v>40</v>
      </c>
      <c r="F915" s="513">
        <v>0.25</v>
      </c>
      <c r="G915" s="624" t="s">
        <v>1590</v>
      </c>
      <c r="H915" s="157" t="s">
        <v>304</v>
      </c>
      <c r="I915" s="310">
        <v>459513</v>
      </c>
      <c r="J915" s="310">
        <v>1219335</v>
      </c>
      <c r="K915" s="25"/>
      <c r="L915" s="51"/>
    </row>
    <row r="916" spans="1:12" s="1" customFormat="1" ht="15.75" customHeight="1">
      <c r="A916" s="24">
        <v>5</v>
      </c>
      <c r="B916" s="163" t="s">
        <v>1493</v>
      </c>
      <c r="C916" s="351" t="s">
        <v>3873</v>
      </c>
      <c r="D916" s="25" t="s">
        <v>376</v>
      </c>
      <c r="E916" s="421">
        <v>35</v>
      </c>
      <c r="F916" s="513">
        <v>0.7</v>
      </c>
      <c r="G916" s="624" t="s">
        <v>1590</v>
      </c>
      <c r="H916" s="157" t="s">
        <v>280</v>
      </c>
      <c r="I916" s="310">
        <v>459431</v>
      </c>
      <c r="J916" s="310">
        <v>1219363</v>
      </c>
      <c r="K916" s="25"/>
      <c r="L916" s="51"/>
    </row>
    <row r="917" spans="1:12" s="1" customFormat="1" ht="15.75" customHeight="1">
      <c r="A917" s="24">
        <v>6</v>
      </c>
      <c r="B917" s="163" t="s">
        <v>1594</v>
      </c>
      <c r="C917" s="351" t="s">
        <v>3873</v>
      </c>
      <c r="D917" s="25" t="s">
        <v>376</v>
      </c>
      <c r="E917" s="421">
        <v>42</v>
      </c>
      <c r="F917" s="513">
        <v>0.5</v>
      </c>
      <c r="G917" s="624" t="s">
        <v>1595</v>
      </c>
      <c r="H917" s="157" t="s">
        <v>3709</v>
      </c>
      <c r="I917" s="310">
        <v>462728</v>
      </c>
      <c r="J917" s="310">
        <v>1218238</v>
      </c>
      <c r="K917" s="25"/>
      <c r="L917" s="51"/>
    </row>
    <row r="918" spans="1:12" s="1" customFormat="1" ht="15.75" customHeight="1">
      <c r="A918" s="24">
        <v>7</v>
      </c>
      <c r="B918" s="163" t="s">
        <v>1596</v>
      </c>
      <c r="C918" s="351" t="s">
        <v>3873</v>
      </c>
      <c r="D918" s="25" t="s">
        <v>376</v>
      </c>
      <c r="E918" s="421">
        <v>44</v>
      </c>
      <c r="F918" s="513">
        <v>0.4</v>
      </c>
      <c r="G918" s="624" t="s">
        <v>1595</v>
      </c>
      <c r="H918" s="157" t="s">
        <v>835</v>
      </c>
      <c r="I918" s="310">
        <v>458974</v>
      </c>
      <c r="J918" s="310">
        <v>1218854</v>
      </c>
      <c r="K918" s="25"/>
      <c r="L918" s="51"/>
    </row>
    <row r="919" spans="1:12" s="1" customFormat="1" ht="15.75" customHeight="1">
      <c r="A919" s="24">
        <v>8</v>
      </c>
      <c r="B919" s="163" t="s">
        <v>1597</v>
      </c>
      <c r="C919" s="351" t="s">
        <v>3873</v>
      </c>
      <c r="D919" s="25" t="s">
        <v>376</v>
      </c>
      <c r="E919" s="421">
        <v>46</v>
      </c>
      <c r="F919" s="513">
        <v>0.7</v>
      </c>
      <c r="G919" s="624" t="s">
        <v>1595</v>
      </c>
      <c r="H919" s="157" t="s">
        <v>3710</v>
      </c>
      <c r="I919" s="310">
        <v>459019</v>
      </c>
      <c r="J919" s="310">
        <v>1218420</v>
      </c>
      <c r="K919" s="25"/>
      <c r="L919" s="51"/>
    </row>
    <row r="920" spans="1:12" s="1" customFormat="1" ht="15.75" customHeight="1">
      <c r="A920" s="24">
        <v>9</v>
      </c>
      <c r="B920" s="170" t="s">
        <v>1598</v>
      </c>
      <c r="C920" s="351" t="s">
        <v>3874</v>
      </c>
      <c r="D920" s="25" t="s">
        <v>376</v>
      </c>
      <c r="E920" s="421">
        <v>15</v>
      </c>
      <c r="F920" s="513">
        <v>1.2</v>
      </c>
      <c r="G920" s="624" t="s">
        <v>1595</v>
      </c>
      <c r="H920" s="157" t="s">
        <v>3711</v>
      </c>
      <c r="I920" s="310">
        <v>459546</v>
      </c>
      <c r="J920" s="310">
        <v>1218212</v>
      </c>
      <c r="K920" s="25"/>
      <c r="L920" s="51"/>
    </row>
    <row r="921" spans="1:12" s="1" customFormat="1" ht="15.75" customHeight="1">
      <c r="A921" s="24">
        <v>10</v>
      </c>
      <c r="B921" s="163" t="s">
        <v>1599</v>
      </c>
      <c r="C921" s="351" t="s">
        <v>3874</v>
      </c>
      <c r="D921" s="25" t="s">
        <v>376</v>
      </c>
      <c r="E921" s="421">
        <v>25</v>
      </c>
      <c r="F921" s="513">
        <v>1</v>
      </c>
      <c r="G921" s="624" t="s">
        <v>1595</v>
      </c>
      <c r="H921" s="157" t="s">
        <v>3712</v>
      </c>
      <c r="I921" s="310">
        <v>458892</v>
      </c>
      <c r="J921" s="310">
        <v>1217877</v>
      </c>
      <c r="K921" s="25"/>
      <c r="L921" s="51"/>
    </row>
    <row r="922" spans="1:12" s="1" customFormat="1" ht="15.75" customHeight="1">
      <c r="A922" s="24">
        <v>11</v>
      </c>
      <c r="B922" s="163" t="s">
        <v>1600</v>
      </c>
      <c r="C922" s="351" t="s">
        <v>3874</v>
      </c>
      <c r="D922" s="25" t="s">
        <v>376</v>
      </c>
      <c r="E922" s="421">
        <v>20</v>
      </c>
      <c r="F922" s="513">
        <v>2</v>
      </c>
      <c r="G922" s="624" t="s">
        <v>1595</v>
      </c>
      <c r="H922" s="157" t="s">
        <v>3713</v>
      </c>
      <c r="I922" s="310">
        <v>458494</v>
      </c>
      <c r="J922" s="310">
        <v>1217258</v>
      </c>
      <c r="K922" s="25"/>
      <c r="L922" s="51"/>
    </row>
    <row r="923" spans="1:12" s="1" customFormat="1" ht="15.75" customHeight="1">
      <c r="A923" s="24">
        <v>12</v>
      </c>
      <c r="B923" s="163" t="s">
        <v>1601</v>
      </c>
      <c r="C923" s="351" t="s">
        <v>3874</v>
      </c>
      <c r="D923" s="25" t="s">
        <v>376</v>
      </c>
      <c r="E923" s="421">
        <v>20</v>
      </c>
      <c r="F923" s="513">
        <v>0.65</v>
      </c>
      <c r="G923" s="624" t="s">
        <v>1595</v>
      </c>
      <c r="H923" s="157" t="s">
        <v>3713</v>
      </c>
      <c r="I923" s="310">
        <v>458492</v>
      </c>
      <c r="J923" s="310">
        <v>1217258</v>
      </c>
      <c r="K923" s="25"/>
      <c r="L923" s="51"/>
    </row>
    <row r="924" spans="1:12" s="1" customFormat="1" ht="15.75" customHeight="1">
      <c r="A924" s="24">
        <v>13</v>
      </c>
      <c r="B924" s="163" t="s">
        <v>1602</v>
      </c>
      <c r="C924" s="351" t="s">
        <v>3874</v>
      </c>
      <c r="D924" s="25" t="s">
        <v>376</v>
      </c>
      <c r="E924" s="421">
        <v>15</v>
      </c>
      <c r="F924" s="513">
        <v>1.8</v>
      </c>
      <c r="G924" s="624" t="s">
        <v>1595</v>
      </c>
      <c r="H924" s="157" t="s">
        <v>3714</v>
      </c>
      <c r="I924" s="310">
        <v>458495</v>
      </c>
      <c r="J924" s="310">
        <v>1217268</v>
      </c>
      <c r="K924" s="25"/>
      <c r="L924" s="51"/>
    </row>
    <row r="925" spans="1:12" s="1" customFormat="1" ht="15.75" customHeight="1">
      <c r="A925" s="24">
        <v>14</v>
      </c>
      <c r="B925" s="163" t="s">
        <v>1603</v>
      </c>
      <c r="C925" s="351" t="s">
        <v>3874</v>
      </c>
      <c r="D925" s="25" t="s">
        <v>376</v>
      </c>
      <c r="E925" s="421">
        <v>25</v>
      </c>
      <c r="F925" s="513">
        <v>2.2</v>
      </c>
      <c r="G925" s="624" t="s">
        <v>1595</v>
      </c>
      <c r="H925" s="157" t="s">
        <v>3714</v>
      </c>
      <c r="I925" s="310">
        <v>458297</v>
      </c>
      <c r="J925" s="310">
        <v>1217306</v>
      </c>
      <c r="K925" s="25"/>
      <c r="L925" s="51"/>
    </row>
    <row r="926" spans="1:12" s="1" customFormat="1" ht="15.75" customHeight="1">
      <c r="A926" s="39" t="s">
        <v>3</v>
      </c>
      <c r="B926" s="38" t="s">
        <v>1604</v>
      </c>
      <c r="C926" s="351"/>
      <c r="D926" s="24"/>
      <c r="E926" s="421"/>
      <c r="F926" s="513"/>
      <c r="G926" s="624"/>
      <c r="H926" s="157"/>
      <c r="I926" s="310"/>
      <c r="J926" s="310"/>
      <c r="K926" s="51"/>
      <c r="L926" s="51"/>
    </row>
    <row r="927" spans="1:12" s="1" customFormat="1" ht="15.75" customHeight="1">
      <c r="A927" s="24">
        <v>1</v>
      </c>
      <c r="B927" s="163" t="s">
        <v>1605</v>
      </c>
      <c r="C927" s="351" t="s">
        <v>3873</v>
      </c>
      <c r="D927" s="25" t="s">
        <v>376</v>
      </c>
      <c r="E927" s="421">
        <v>12.97</v>
      </c>
      <c r="F927" s="513">
        <v>1.416</v>
      </c>
      <c r="G927" s="625" t="s">
        <v>1606</v>
      </c>
      <c r="H927" s="157" t="s">
        <v>3833</v>
      </c>
      <c r="I927" s="310">
        <v>460509</v>
      </c>
      <c r="J927" s="310">
        <v>1217649</v>
      </c>
      <c r="K927" s="25"/>
      <c r="L927" s="51"/>
    </row>
    <row r="928" spans="1:12" s="1" customFormat="1" ht="15.75" customHeight="1">
      <c r="A928" s="24">
        <v>2</v>
      </c>
      <c r="B928" s="163" t="s">
        <v>1607</v>
      </c>
      <c r="C928" s="351" t="s">
        <v>3873</v>
      </c>
      <c r="D928" s="25" t="s">
        <v>376</v>
      </c>
      <c r="E928" s="421">
        <v>17.55</v>
      </c>
      <c r="F928" s="513">
        <v>0.3</v>
      </c>
      <c r="G928" s="625" t="s">
        <v>1608</v>
      </c>
      <c r="H928" s="157" t="s">
        <v>3834</v>
      </c>
      <c r="I928" s="310">
        <v>461000</v>
      </c>
      <c r="J928" s="310">
        <v>1219757</v>
      </c>
      <c r="K928" s="25"/>
      <c r="L928" s="51"/>
    </row>
    <row r="929" spans="1:12" s="1" customFormat="1" ht="15.75" customHeight="1">
      <c r="A929" s="82">
        <v>3</v>
      </c>
      <c r="B929" s="172" t="s">
        <v>1609</v>
      </c>
      <c r="C929" s="351" t="s">
        <v>3873</v>
      </c>
      <c r="D929" s="25" t="s">
        <v>376</v>
      </c>
      <c r="E929" s="423">
        <v>72.96</v>
      </c>
      <c r="F929" s="518">
        <v>4.11</v>
      </c>
      <c r="G929" s="631" t="s">
        <v>1610</v>
      </c>
      <c r="H929" s="166" t="s">
        <v>3835</v>
      </c>
      <c r="I929" s="316">
        <v>460540</v>
      </c>
      <c r="J929" s="316">
        <v>1219609</v>
      </c>
      <c r="K929" s="25"/>
      <c r="L929" s="92"/>
    </row>
    <row r="930" spans="1:12" s="3" customFormat="1" ht="15.75" customHeight="1">
      <c r="A930" s="752" t="s">
        <v>1611</v>
      </c>
      <c r="B930" s="754"/>
      <c r="C930" s="354"/>
      <c r="D930" s="135"/>
      <c r="E930" s="455"/>
      <c r="F930" s="511"/>
      <c r="G930" s="618"/>
      <c r="H930" s="135"/>
      <c r="I930" s="394"/>
      <c r="J930" s="394"/>
      <c r="K930" s="135"/>
      <c r="L930" s="59"/>
    </row>
    <row r="931" spans="1:12" s="8" customFormat="1" ht="15.75" customHeight="1">
      <c r="A931" s="117" t="s">
        <v>1</v>
      </c>
      <c r="B931" s="125" t="s">
        <v>1333</v>
      </c>
      <c r="C931" s="359"/>
      <c r="D931" s="67"/>
      <c r="E931" s="443"/>
      <c r="F931" s="499"/>
      <c r="G931" s="611"/>
      <c r="H931" s="67"/>
      <c r="I931" s="396"/>
      <c r="J931" s="396"/>
      <c r="K931" s="67"/>
      <c r="L931" s="67"/>
    </row>
    <row r="932" spans="1:12" s="8" customFormat="1" ht="15.75" customHeight="1">
      <c r="A932" s="24">
        <v>1</v>
      </c>
      <c r="B932" s="51" t="s">
        <v>1612</v>
      </c>
      <c r="C932" s="351" t="s">
        <v>3875</v>
      </c>
      <c r="D932" s="25" t="s">
        <v>376</v>
      </c>
      <c r="E932" s="417">
        <v>44.52</v>
      </c>
      <c r="F932" s="158">
        <v>1.454</v>
      </c>
      <c r="G932" s="41" t="s">
        <v>1613</v>
      </c>
      <c r="H932" s="24" t="s">
        <v>1614</v>
      </c>
      <c r="I932" s="319">
        <v>460484</v>
      </c>
      <c r="J932" s="319">
        <v>1217523</v>
      </c>
      <c r="K932" s="25"/>
      <c r="L932" s="51"/>
    </row>
    <row r="933" spans="1:12" s="8" customFormat="1" ht="15.75" customHeight="1">
      <c r="A933" s="24">
        <v>2</v>
      </c>
      <c r="B933" s="51" t="s">
        <v>1615</v>
      </c>
      <c r="C933" s="351" t="s">
        <v>3875</v>
      </c>
      <c r="D933" s="25" t="s">
        <v>376</v>
      </c>
      <c r="E933" s="417">
        <v>13.43</v>
      </c>
      <c r="F933" s="158">
        <v>0.637</v>
      </c>
      <c r="G933" s="41" t="s">
        <v>1616</v>
      </c>
      <c r="H933" s="24" t="s">
        <v>1617</v>
      </c>
      <c r="I933" s="319">
        <v>460511</v>
      </c>
      <c r="J933" s="319">
        <v>1216574</v>
      </c>
      <c r="K933" s="25"/>
      <c r="L933" s="51"/>
    </row>
    <row r="934" spans="1:12" s="8" customFormat="1" ht="15.75" customHeight="1">
      <c r="A934" s="24">
        <v>3</v>
      </c>
      <c r="B934" s="44" t="s">
        <v>1618</v>
      </c>
      <c r="C934" s="351" t="s">
        <v>3875</v>
      </c>
      <c r="D934" s="25" t="s">
        <v>376</v>
      </c>
      <c r="E934" s="417">
        <v>10.23</v>
      </c>
      <c r="F934" s="158">
        <v>0.39</v>
      </c>
      <c r="G934" s="41" t="s">
        <v>1619</v>
      </c>
      <c r="H934" s="24" t="s">
        <v>635</v>
      </c>
      <c r="I934" s="319">
        <v>460533</v>
      </c>
      <c r="J934" s="319">
        <v>1216456</v>
      </c>
      <c r="K934" s="25"/>
      <c r="L934" s="51"/>
    </row>
    <row r="935" spans="1:12" s="8" customFormat="1" ht="15.75" customHeight="1">
      <c r="A935" s="24">
        <v>4</v>
      </c>
      <c r="B935" s="44" t="s">
        <v>1620</v>
      </c>
      <c r="C935" s="351" t="s">
        <v>3875</v>
      </c>
      <c r="D935" s="25" t="s">
        <v>376</v>
      </c>
      <c r="E935" s="417">
        <v>12.65</v>
      </c>
      <c r="F935" s="158">
        <v>0.72</v>
      </c>
      <c r="G935" s="41" t="s">
        <v>1621</v>
      </c>
      <c r="H935" s="24" t="s">
        <v>1622</v>
      </c>
      <c r="I935" s="319">
        <v>460605</v>
      </c>
      <c r="J935" s="319">
        <v>1216179</v>
      </c>
      <c r="K935" s="25"/>
      <c r="L935" s="51"/>
    </row>
    <row r="936" spans="1:12" s="8" customFormat="1" ht="15.75" customHeight="1">
      <c r="A936" s="24">
        <v>5</v>
      </c>
      <c r="B936" s="44" t="s">
        <v>1623</v>
      </c>
      <c r="C936" s="351" t="s">
        <v>3875</v>
      </c>
      <c r="D936" s="25" t="s">
        <v>376</v>
      </c>
      <c r="E936" s="417">
        <v>22.11</v>
      </c>
      <c r="F936" s="158">
        <v>2.416</v>
      </c>
      <c r="G936" s="41" t="s">
        <v>1624</v>
      </c>
      <c r="H936" s="24" t="s">
        <v>1625</v>
      </c>
      <c r="I936" s="319">
        <v>460648</v>
      </c>
      <c r="J936" s="319">
        <v>1215940</v>
      </c>
      <c r="K936" s="25"/>
      <c r="L936" s="51"/>
    </row>
    <row r="937" spans="1:12" s="8" customFormat="1" ht="15.75" customHeight="1">
      <c r="A937" s="24">
        <v>6</v>
      </c>
      <c r="B937" s="51" t="s">
        <v>1626</v>
      </c>
      <c r="C937" s="351" t="s">
        <v>3875</v>
      </c>
      <c r="D937" s="25" t="s">
        <v>376</v>
      </c>
      <c r="E937" s="417">
        <v>6.31</v>
      </c>
      <c r="F937" s="158">
        <v>1.058</v>
      </c>
      <c r="G937" s="41" t="s">
        <v>1627</v>
      </c>
      <c r="H937" s="24" t="s">
        <v>1628</v>
      </c>
      <c r="I937" s="319">
        <v>460631</v>
      </c>
      <c r="J937" s="319">
        <v>1215580</v>
      </c>
      <c r="K937" s="25"/>
      <c r="L937" s="51"/>
    </row>
    <row r="938" spans="1:12" s="8" customFormat="1" ht="15.75" customHeight="1">
      <c r="A938" s="24">
        <v>7</v>
      </c>
      <c r="B938" s="44" t="s">
        <v>1629</v>
      </c>
      <c r="C938" s="351" t="s">
        <v>3875</v>
      </c>
      <c r="D938" s="25" t="s">
        <v>376</v>
      </c>
      <c r="E938" s="417">
        <v>11.2</v>
      </c>
      <c r="F938" s="158">
        <v>0.88</v>
      </c>
      <c r="G938" s="41" t="s">
        <v>1371</v>
      </c>
      <c r="H938" s="24" t="s">
        <v>1372</v>
      </c>
      <c r="I938" s="319">
        <v>461583</v>
      </c>
      <c r="J938" s="319">
        <v>1218660</v>
      </c>
      <c r="K938" s="25"/>
      <c r="L938" s="51"/>
    </row>
    <row r="939" spans="1:12" s="8" customFormat="1" ht="15.75" customHeight="1">
      <c r="A939" s="24">
        <v>8</v>
      </c>
      <c r="B939" s="44" t="s">
        <v>1630</v>
      </c>
      <c r="C939" s="351" t="s">
        <v>3875</v>
      </c>
      <c r="D939" s="25" t="s">
        <v>376</v>
      </c>
      <c r="E939" s="417">
        <v>10.9</v>
      </c>
      <c r="F939" s="158">
        <v>1.646</v>
      </c>
      <c r="G939" s="41" t="s">
        <v>1631</v>
      </c>
      <c r="H939" s="24" t="s">
        <v>1632</v>
      </c>
      <c r="I939" s="319">
        <v>462176</v>
      </c>
      <c r="J939" s="319">
        <v>1214943</v>
      </c>
      <c r="K939" s="25"/>
      <c r="L939" s="51"/>
    </row>
    <row r="940" spans="1:12" s="8" customFormat="1" ht="15.75" customHeight="1">
      <c r="A940" s="24">
        <v>9</v>
      </c>
      <c r="B940" s="44" t="s">
        <v>1633</v>
      </c>
      <c r="C940" s="351" t="s">
        <v>3875</v>
      </c>
      <c r="D940" s="25" t="s">
        <v>376</v>
      </c>
      <c r="E940" s="417">
        <v>16.5</v>
      </c>
      <c r="F940" s="158">
        <v>3.644</v>
      </c>
      <c r="G940" s="41" t="s">
        <v>1634</v>
      </c>
      <c r="H940" s="24" t="s">
        <v>1635</v>
      </c>
      <c r="I940" s="319">
        <v>461970</v>
      </c>
      <c r="J940" s="319">
        <v>1214212</v>
      </c>
      <c r="K940" s="25"/>
      <c r="L940" s="51"/>
    </row>
    <row r="941" spans="1:12" s="8" customFormat="1" ht="15.75" customHeight="1">
      <c r="A941" s="24">
        <v>10</v>
      </c>
      <c r="B941" s="44" t="s">
        <v>1636</v>
      </c>
      <c r="C941" s="351" t="s">
        <v>3875</v>
      </c>
      <c r="D941" s="25" t="s">
        <v>376</v>
      </c>
      <c r="E941" s="417">
        <v>79.61</v>
      </c>
      <c r="F941" s="158">
        <v>2.286</v>
      </c>
      <c r="G941" s="41" t="s">
        <v>1637</v>
      </c>
      <c r="H941" s="24" t="s">
        <v>1638</v>
      </c>
      <c r="I941" s="319">
        <v>461978</v>
      </c>
      <c r="J941" s="319">
        <v>1214021</v>
      </c>
      <c r="K941" s="25"/>
      <c r="L941" s="51"/>
    </row>
    <row r="942" spans="1:12" s="8" customFormat="1" ht="15.75" customHeight="1">
      <c r="A942" s="24">
        <v>11</v>
      </c>
      <c r="B942" s="44" t="s">
        <v>1639</v>
      </c>
      <c r="C942" s="351" t="s">
        <v>3875</v>
      </c>
      <c r="D942" s="25" t="s">
        <v>376</v>
      </c>
      <c r="E942" s="417">
        <v>41.8</v>
      </c>
      <c r="F942" s="158">
        <v>10.013</v>
      </c>
      <c r="G942" s="41" t="s">
        <v>1640</v>
      </c>
      <c r="H942" s="24" t="s">
        <v>1641</v>
      </c>
      <c r="I942" s="319">
        <v>462523</v>
      </c>
      <c r="J942" s="319">
        <v>1215015</v>
      </c>
      <c r="K942" s="25"/>
      <c r="L942" s="51"/>
    </row>
    <row r="943" spans="1:12" s="8" customFormat="1" ht="15.75" customHeight="1">
      <c r="A943" s="24">
        <v>12</v>
      </c>
      <c r="B943" s="44" t="s">
        <v>1642</v>
      </c>
      <c r="C943" s="351" t="s">
        <v>3875</v>
      </c>
      <c r="D943" s="25" t="s">
        <v>376</v>
      </c>
      <c r="E943" s="417">
        <v>9.18</v>
      </c>
      <c r="F943" s="158">
        <v>0.7</v>
      </c>
      <c r="G943" s="41" t="s">
        <v>1643</v>
      </c>
      <c r="H943" s="24" t="s">
        <v>1644</v>
      </c>
      <c r="I943" s="319">
        <v>462535</v>
      </c>
      <c r="J943" s="319">
        <v>1214491</v>
      </c>
      <c r="K943" s="25"/>
      <c r="L943" s="51"/>
    </row>
    <row r="944" spans="1:12" s="8" customFormat="1" ht="15.75" customHeight="1">
      <c r="A944" s="24">
        <v>13</v>
      </c>
      <c r="B944" s="44" t="s">
        <v>1645</v>
      </c>
      <c r="C944" s="351" t="s">
        <v>3875</v>
      </c>
      <c r="D944" s="25" t="s">
        <v>376</v>
      </c>
      <c r="E944" s="417">
        <v>6.57</v>
      </c>
      <c r="F944" s="158">
        <v>0.36</v>
      </c>
      <c r="G944" s="41" t="s">
        <v>1646</v>
      </c>
      <c r="H944" s="24" t="s">
        <v>1647</v>
      </c>
      <c r="I944" s="319">
        <v>462497</v>
      </c>
      <c r="J944" s="319">
        <v>1214404</v>
      </c>
      <c r="K944" s="25"/>
      <c r="L944" s="51"/>
    </row>
    <row r="945" spans="1:12" s="8" customFormat="1" ht="15.75" customHeight="1">
      <c r="A945" s="24">
        <v>14</v>
      </c>
      <c r="B945" s="44" t="s">
        <v>1648</v>
      </c>
      <c r="C945" s="351" t="s">
        <v>3875</v>
      </c>
      <c r="D945" s="25" t="s">
        <v>376</v>
      </c>
      <c r="E945" s="417">
        <v>13.22</v>
      </c>
      <c r="F945" s="158">
        <v>0.876</v>
      </c>
      <c r="G945" s="41" t="s">
        <v>1649</v>
      </c>
      <c r="H945" s="24" t="s">
        <v>1650</v>
      </c>
      <c r="I945" s="319">
        <v>461835</v>
      </c>
      <c r="J945" s="319">
        <v>1215241</v>
      </c>
      <c r="K945" s="25"/>
      <c r="L945" s="51"/>
    </row>
    <row r="946" spans="1:12" s="8" customFormat="1" ht="15.75" customHeight="1">
      <c r="A946" s="24">
        <v>15</v>
      </c>
      <c r="B946" s="44" t="s">
        <v>1651</v>
      </c>
      <c r="C946" s="351" t="s">
        <v>3875</v>
      </c>
      <c r="D946" s="25" t="s">
        <v>376</v>
      </c>
      <c r="E946" s="417">
        <v>51.54</v>
      </c>
      <c r="F946" s="158">
        <v>2.481</v>
      </c>
      <c r="G946" s="41" t="s">
        <v>1651</v>
      </c>
      <c r="H946" s="24" t="s">
        <v>1652</v>
      </c>
      <c r="I946" s="319">
        <v>461742</v>
      </c>
      <c r="J946" s="319">
        <v>1215003</v>
      </c>
      <c r="K946" s="25"/>
      <c r="L946" s="51"/>
    </row>
    <row r="947" spans="1:12" s="8" customFormat="1" ht="15.75" customHeight="1">
      <c r="A947" s="24">
        <v>16</v>
      </c>
      <c r="B947" s="44" t="s">
        <v>1653</v>
      </c>
      <c r="C947" s="351" t="s">
        <v>3876</v>
      </c>
      <c r="D947" s="25" t="s">
        <v>376</v>
      </c>
      <c r="E947" s="417">
        <v>48.9</v>
      </c>
      <c r="F947" s="158">
        <v>2.432</v>
      </c>
      <c r="G947" s="41" t="s">
        <v>1654</v>
      </c>
      <c r="H947" s="24" t="s">
        <v>1655</v>
      </c>
      <c r="I947" s="319">
        <v>462481</v>
      </c>
      <c r="J947" s="319">
        <v>1213257</v>
      </c>
      <c r="K947" s="25"/>
      <c r="L947" s="51"/>
    </row>
    <row r="948" spans="1:12" s="8" customFormat="1" ht="15.75" customHeight="1">
      <c r="A948" s="24">
        <v>17</v>
      </c>
      <c r="B948" s="44" t="s">
        <v>1656</v>
      </c>
      <c r="C948" s="351" t="s">
        <v>3876</v>
      </c>
      <c r="D948" s="25" t="s">
        <v>376</v>
      </c>
      <c r="E948" s="417">
        <f>8.1+15.3+16.9</f>
        <v>40.3</v>
      </c>
      <c r="F948" s="158">
        <v>4.722</v>
      </c>
      <c r="G948" s="41" t="s">
        <v>1637</v>
      </c>
      <c r="H948" s="24" t="s">
        <v>1638</v>
      </c>
      <c r="I948" s="319">
        <v>461978</v>
      </c>
      <c r="J948" s="319">
        <v>1214021</v>
      </c>
      <c r="K948" s="25"/>
      <c r="L948" s="51"/>
    </row>
    <row r="949" spans="1:12" s="8" customFormat="1" ht="15.75" customHeight="1">
      <c r="A949" s="24">
        <v>18</v>
      </c>
      <c r="B949" s="44" t="s">
        <v>1657</v>
      </c>
      <c r="C949" s="351" t="s">
        <v>3877</v>
      </c>
      <c r="D949" s="25" t="s">
        <v>376</v>
      </c>
      <c r="E949" s="417">
        <v>17.7</v>
      </c>
      <c r="F949" s="158">
        <v>0.682</v>
      </c>
      <c r="G949" s="41" t="s">
        <v>1658</v>
      </c>
      <c r="H949" s="24" t="s">
        <v>1659</v>
      </c>
      <c r="I949" s="319">
        <v>461996</v>
      </c>
      <c r="J949" s="319">
        <v>1212272</v>
      </c>
      <c r="K949" s="25"/>
      <c r="L949" s="51"/>
    </row>
    <row r="950" spans="1:12" s="8" customFormat="1" ht="15.75" customHeight="1">
      <c r="A950" s="24">
        <v>19</v>
      </c>
      <c r="B950" s="44" t="s">
        <v>1660</v>
      </c>
      <c r="C950" s="351" t="s">
        <v>3877</v>
      </c>
      <c r="D950" s="25" t="s">
        <v>376</v>
      </c>
      <c r="E950" s="417">
        <v>23.2</v>
      </c>
      <c r="F950" s="158">
        <v>1.68</v>
      </c>
      <c r="G950" s="41" t="s">
        <v>1661</v>
      </c>
      <c r="H950" s="24" t="s">
        <v>1662</v>
      </c>
      <c r="I950" s="319">
        <v>461974</v>
      </c>
      <c r="J950" s="319">
        <v>1212025</v>
      </c>
      <c r="K950" s="25"/>
      <c r="L950" s="51"/>
    </row>
    <row r="951" spans="1:12" s="8" customFormat="1" ht="15.75" customHeight="1">
      <c r="A951" s="24">
        <v>20</v>
      </c>
      <c r="B951" s="44" t="s">
        <v>1660</v>
      </c>
      <c r="C951" s="351" t="s">
        <v>3878</v>
      </c>
      <c r="D951" s="25" t="s">
        <v>376</v>
      </c>
      <c r="E951" s="417">
        <f>8.9+8.8+4.7+2.8</f>
        <v>25.200000000000003</v>
      </c>
      <c r="F951" s="158">
        <v>2.19</v>
      </c>
      <c r="G951" s="41" t="s">
        <v>1661</v>
      </c>
      <c r="H951" s="24" t="s">
        <v>1662</v>
      </c>
      <c r="I951" s="319">
        <v>461974</v>
      </c>
      <c r="J951" s="319">
        <v>1212025</v>
      </c>
      <c r="K951" s="25"/>
      <c r="L951" s="51"/>
    </row>
    <row r="952" spans="1:12" s="8" customFormat="1" ht="15.75" customHeight="1">
      <c r="A952" s="24">
        <v>21</v>
      </c>
      <c r="B952" s="44" t="s">
        <v>1656</v>
      </c>
      <c r="C952" s="351" t="s">
        <v>3878</v>
      </c>
      <c r="D952" s="25" t="s">
        <v>376</v>
      </c>
      <c r="E952" s="417">
        <v>25.11</v>
      </c>
      <c r="F952" s="158">
        <v>4.612</v>
      </c>
      <c r="G952" s="41" t="s">
        <v>1637</v>
      </c>
      <c r="H952" s="24" t="s">
        <v>1638</v>
      </c>
      <c r="I952" s="319">
        <v>461978</v>
      </c>
      <c r="J952" s="319">
        <v>1214021</v>
      </c>
      <c r="K952" s="25"/>
      <c r="L952" s="51"/>
    </row>
    <row r="953" spans="1:12" s="8" customFormat="1" ht="15.75" customHeight="1">
      <c r="A953" s="24">
        <v>22</v>
      </c>
      <c r="B953" s="44" t="s">
        <v>1663</v>
      </c>
      <c r="C953" s="351" t="s">
        <v>3876</v>
      </c>
      <c r="D953" s="25" t="s">
        <v>376</v>
      </c>
      <c r="E953" s="417">
        <v>3.6</v>
      </c>
      <c r="F953" s="158">
        <v>0.485</v>
      </c>
      <c r="G953" s="41" t="s">
        <v>1664</v>
      </c>
      <c r="H953" s="24" t="s">
        <v>4180</v>
      </c>
      <c r="I953" s="319">
        <v>462941</v>
      </c>
      <c r="J953" s="319">
        <v>1212505</v>
      </c>
      <c r="K953" s="25"/>
      <c r="L953" s="51"/>
    </row>
    <row r="954" spans="1:12" s="8" customFormat="1" ht="15.75" customHeight="1">
      <c r="A954" s="24">
        <v>23</v>
      </c>
      <c r="B954" s="44" t="s">
        <v>1665</v>
      </c>
      <c r="C954" s="351" t="s">
        <v>3876</v>
      </c>
      <c r="D954" s="25" t="s">
        <v>376</v>
      </c>
      <c r="E954" s="417">
        <v>11.1</v>
      </c>
      <c r="F954" s="158">
        <v>0.3</v>
      </c>
      <c r="G954" s="41" t="s">
        <v>1666</v>
      </c>
      <c r="H954" s="24" t="s">
        <v>3218</v>
      </c>
      <c r="I954" s="319">
        <v>462637</v>
      </c>
      <c r="J954" s="319">
        <v>1212782</v>
      </c>
      <c r="K954" s="25"/>
      <c r="L954" s="51"/>
    </row>
    <row r="955" spans="1:12" s="8" customFormat="1" ht="15.75" customHeight="1">
      <c r="A955" s="24">
        <v>24</v>
      </c>
      <c r="B955" s="44" t="s">
        <v>1667</v>
      </c>
      <c r="C955" s="351" t="s">
        <v>3876</v>
      </c>
      <c r="D955" s="25" t="s">
        <v>376</v>
      </c>
      <c r="E955" s="417">
        <v>6.4</v>
      </c>
      <c r="F955" s="158">
        <v>0.16</v>
      </c>
      <c r="G955" s="41" t="s">
        <v>1664</v>
      </c>
      <c r="H955" s="24" t="s">
        <v>1668</v>
      </c>
      <c r="I955" s="319">
        <v>462621</v>
      </c>
      <c r="J955" s="319">
        <v>1212544</v>
      </c>
      <c r="K955" s="25"/>
      <c r="L955" s="51"/>
    </row>
    <row r="956" spans="1:12" s="8" customFormat="1" ht="15.75" customHeight="1">
      <c r="A956" s="24">
        <v>25</v>
      </c>
      <c r="B956" s="44" t="s">
        <v>1669</v>
      </c>
      <c r="C956" s="351" t="s">
        <v>3876</v>
      </c>
      <c r="D956" s="25" t="s">
        <v>376</v>
      </c>
      <c r="E956" s="417">
        <v>1.3</v>
      </c>
      <c r="F956" s="158">
        <v>0.13</v>
      </c>
      <c r="G956" s="41" t="s">
        <v>1670</v>
      </c>
      <c r="H956" s="24" t="s">
        <v>1051</v>
      </c>
      <c r="I956" s="319">
        <v>462360</v>
      </c>
      <c r="J956" s="319">
        <v>1211730</v>
      </c>
      <c r="K956" s="25"/>
      <c r="L956" s="51"/>
    </row>
    <row r="957" spans="1:12" s="8" customFormat="1" ht="15.75" customHeight="1">
      <c r="A957" s="24">
        <v>26</v>
      </c>
      <c r="B957" s="44" t="s">
        <v>1671</v>
      </c>
      <c r="C957" s="351" t="s">
        <v>3877</v>
      </c>
      <c r="D957" s="25" t="s">
        <v>376</v>
      </c>
      <c r="E957" s="417">
        <v>2.8</v>
      </c>
      <c r="F957" s="158">
        <v>0.61</v>
      </c>
      <c r="G957" s="41" t="s">
        <v>1672</v>
      </c>
      <c r="H957" s="24" t="s">
        <v>1051</v>
      </c>
      <c r="I957" s="319">
        <v>462379</v>
      </c>
      <c r="J957" s="319">
        <v>1211536</v>
      </c>
      <c r="K957" s="25"/>
      <c r="L957" s="51"/>
    </row>
    <row r="958" spans="1:12" s="8" customFormat="1" ht="15.75" customHeight="1">
      <c r="A958" s="24">
        <v>27</v>
      </c>
      <c r="B958" s="44" t="s">
        <v>1673</v>
      </c>
      <c r="C958" s="351" t="s">
        <v>3877</v>
      </c>
      <c r="D958" s="25" t="s">
        <v>376</v>
      </c>
      <c r="E958" s="417">
        <v>5.47</v>
      </c>
      <c r="F958" s="158">
        <v>1.23</v>
      </c>
      <c r="G958" s="41" t="s">
        <v>1674</v>
      </c>
      <c r="H958" s="24" t="s">
        <v>1051</v>
      </c>
      <c r="I958" s="319">
        <v>462198</v>
      </c>
      <c r="J958" s="319">
        <v>1211417</v>
      </c>
      <c r="K958" s="25"/>
      <c r="L958" s="51"/>
    </row>
    <row r="959" spans="1:12" s="8" customFormat="1" ht="15.75" customHeight="1">
      <c r="A959" s="24">
        <v>28</v>
      </c>
      <c r="B959" s="44" t="s">
        <v>1675</v>
      </c>
      <c r="C959" s="351" t="s">
        <v>3877</v>
      </c>
      <c r="D959" s="25" t="s">
        <v>376</v>
      </c>
      <c r="E959" s="417">
        <v>1.3</v>
      </c>
      <c r="F959" s="158">
        <v>0.3</v>
      </c>
      <c r="G959" s="41" t="s">
        <v>1676</v>
      </c>
      <c r="H959" s="24" t="s">
        <v>1051</v>
      </c>
      <c r="I959" s="319">
        <v>462360</v>
      </c>
      <c r="J959" s="319">
        <v>1211730</v>
      </c>
      <c r="K959" s="25"/>
      <c r="L959" s="51"/>
    </row>
    <row r="960" spans="1:12" s="8" customFormat="1" ht="15.75" customHeight="1">
      <c r="A960" s="24">
        <v>29</v>
      </c>
      <c r="B960" s="44" t="s">
        <v>1677</v>
      </c>
      <c r="C960" s="351" t="s">
        <v>3877</v>
      </c>
      <c r="D960" s="25" t="s">
        <v>376</v>
      </c>
      <c r="E960" s="417">
        <v>4.5</v>
      </c>
      <c r="F960" s="158">
        <v>0.82</v>
      </c>
      <c r="G960" s="41" t="s">
        <v>1678</v>
      </c>
      <c r="H960" s="24" t="s">
        <v>1051</v>
      </c>
      <c r="I960" s="319">
        <v>462679</v>
      </c>
      <c r="J960" s="319">
        <v>1211751</v>
      </c>
      <c r="K960" s="25"/>
      <c r="L960" s="51"/>
    </row>
    <row r="961" spans="1:12" s="8" customFormat="1" ht="15.75" customHeight="1">
      <c r="A961" s="82">
        <v>30</v>
      </c>
      <c r="B961" s="83" t="s">
        <v>1679</v>
      </c>
      <c r="C961" s="351" t="s">
        <v>3877</v>
      </c>
      <c r="D961" s="25" t="s">
        <v>376</v>
      </c>
      <c r="E961" s="420">
        <v>3.6</v>
      </c>
      <c r="F961" s="167">
        <v>0.76</v>
      </c>
      <c r="G961" s="124" t="s">
        <v>1680</v>
      </c>
      <c r="H961" s="82" t="s">
        <v>1051</v>
      </c>
      <c r="I961" s="320">
        <v>462879</v>
      </c>
      <c r="J961" s="320">
        <v>1211992</v>
      </c>
      <c r="K961" s="25"/>
      <c r="L961" s="92"/>
    </row>
    <row r="962" spans="1:12" s="3" customFormat="1" ht="15.75" customHeight="1">
      <c r="A962" s="752" t="s">
        <v>1681</v>
      </c>
      <c r="B962" s="754"/>
      <c r="C962" s="354"/>
      <c r="D962" s="135"/>
      <c r="E962" s="455"/>
      <c r="F962" s="511"/>
      <c r="G962" s="618"/>
      <c r="H962" s="135"/>
      <c r="I962" s="394"/>
      <c r="J962" s="394"/>
      <c r="K962" s="135"/>
      <c r="L962" s="59"/>
    </row>
    <row r="963" spans="1:12" s="8" customFormat="1" ht="15.75" customHeight="1">
      <c r="A963" s="117" t="s">
        <v>1</v>
      </c>
      <c r="B963" s="125" t="s">
        <v>1333</v>
      </c>
      <c r="C963" s="364"/>
      <c r="D963" s="69"/>
      <c r="E963" s="446"/>
      <c r="F963" s="502"/>
      <c r="G963" s="611"/>
      <c r="H963" s="67"/>
      <c r="I963" s="396"/>
      <c r="J963" s="396"/>
      <c r="K963" s="69"/>
      <c r="L963" s="142"/>
    </row>
    <row r="964" spans="1:12" s="8" customFormat="1" ht="15.75" customHeight="1">
      <c r="A964" s="24">
        <v>1</v>
      </c>
      <c r="B964" s="44" t="s">
        <v>1682</v>
      </c>
      <c r="C964" s="351" t="s">
        <v>2399</v>
      </c>
      <c r="D964" s="25" t="s">
        <v>376</v>
      </c>
      <c r="E964" s="417">
        <v>157</v>
      </c>
      <c r="F964" s="158">
        <v>1.285</v>
      </c>
      <c r="G964" s="41" t="s">
        <v>1682</v>
      </c>
      <c r="H964" s="24" t="s">
        <v>1051</v>
      </c>
      <c r="I964" s="310">
        <v>464359</v>
      </c>
      <c r="J964" s="310">
        <v>1233701</v>
      </c>
      <c r="K964" s="25"/>
      <c r="L964" s="51"/>
    </row>
    <row r="965" spans="1:12" s="8" customFormat="1" ht="15.75" customHeight="1">
      <c r="A965" s="39" t="s">
        <v>2</v>
      </c>
      <c r="B965" s="140" t="s">
        <v>1683</v>
      </c>
      <c r="C965" s="351"/>
      <c r="D965" s="24"/>
      <c r="E965" s="417"/>
      <c r="F965" s="158"/>
      <c r="G965" s="41"/>
      <c r="H965" s="24"/>
      <c r="I965" s="310"/>
      <c r="J965" s="310"/>
      <c r="K965" s="24"/>
      <c r="L965" s="51"/>
    </row>
    <row r="966" spans="1:12" s="8" customFormat="1" ht="15.75" customHeight="1">
      <c r="A966" s="173">
        <v>1</v>
      </c>
      <c r="B966" s="174" t="s">
        <v>1684</v>
      </c>
      <c r="C966" s="89" t="s">
        <v>1685</v>
      </c>
      <c r="D966" s="173" t="s">
        <v>1686</v>
      </c>
      <c r="E966" s="418">
        <v>16.52</v>
      </c>
      <c r="F966" s="160">
        <v>2.97</v>
      </c>
      <c r="G966" s="274" t="s">
        <v>1687</v>
      </c>
      <c r="H966" s="175" t="s">
        <v>1051</v>
      </c>
      <c r="I966" s="329">
        <v>461060</v>
      </c>
      <c r="J966" s="329">
        <v>1240093</v>
      </c>
      <c r="K966" s="25"/>
      <c r="L966" s="88"/>
    </row>
    <row r="967" spans="1:12" s="8" customFormat="1" ht="15.75" customHeight="1">
      <c r="A967" s="173">
        <v>2</v>
      </c>
      <c r="B967" s="174" t="s">
        <v>915</v>
      </c>
      <c r="C967" s="89" t="s">
        <v>1688</v>
      </c>
      <c r="D967" s="173" t="s">
        <v>376</v>
      </c>
      <c r="E967" s="418">
        <v>19.8</v>
      </c>
      <c r="F967" s="160">
        <v>2.444</v>
      </c>
      <c r="G967" s="274" t="s">
        <v>1689</v>
      </c>
      <c r="H967" s="175" t="s">
        <v>3002</v>
      </c>
      <c r="I967" s="329">
        <v>461322</v>
      </c>
      <c r="J967" s="329">
        <v>1240172</v>
      </c>
      <c r="K967" s="25"/>
      <c r="L967" s="88"/>
    </row>
    <row r="968" spans="1:12" s="8" customFormat="1" ht="15.75" customHeight="1">
      <c r="A968" s="173">
        <v>3</v>
      </c>
      <c r="B968" s="174" t="s">
        <v>994</v>
      </c>
      <c r="C968" s="89" t="s">
        <v>1688</v>
      </c>
      <c r="D968" s="173" t="s">
        <v>376</v>
      </c>
      <c r="E968" s="418">
        <v>23.86</v>
      </c>
      <c r="F968" s="160">
        <v>1.337</v>
      </c>
      <c r="G968" s="274" t="s">
        <v>1690</v>
      </c>
      <c r="H968" s="175" t="s">
        <v>4181</v>
      </c>
      <c r="I968" s="329">
        <v>461606</v>
      </c>
      <c r="J968" s="329">
        <v>1240315</v>
      </c>
      <c r="K968" s="25"/>
      <c r="L968" s="176"/>
    </row>
    <row r="969" spans="1:12" s="8" customFormat="1" ht="15.75" customHeight="1">
      <c r="A969" s="173">
        <v>4</v>
      </c>
      <c r="B969" s="174" t="s">
        <v>10</v>
      </c>
      <c r="C969" s="89" t="s">
        <v>1685</v>
      </c>
      <c r="D969" s="173" t="s">
        <v>376</v>
      </c>
      <c r="E969" s="418">
        <v>1.25</v>
      </c>
      <c r="F969" s="160">
        <v>1.093</v>
      </c>
      <c r="G969" s="274" t="s">
        <v>1691</v>
      </c>
      <c r="H969" s="175" t="s">
        <v>1692</v>
      </c>
      <c r="I969" s="329">
        <v>461864</v>
      </c>
      <c r="J969" s="329">
        <v>1240705</v>
      </c>
      <c r="K969" s="25"/>
      <c r="L969" s="88"/>
    </row>
    <row r="970" spans="1:12" s="8" customFormat="1" ht="15.75" customHeight="1">
      <c r="A970" s="177">
        <v>5</v>
      </c>
      <c r="B970" s="178" t="s">
        <v>11</v>
      </c>
      <c r="C970" s="231" t="s">
        <v>1685</v>
      </c>
      <c r="D970" s="177" t="s">
        <v>376</v>
      </c>
      <c r="E970" s="436">
        <v>10.39</v>
      </c>
      <c r="F970" s="493">
        <v>1.042</v>
      </c>
      <c r="G970" s="632" t="s">
        <v>1693</v>
      </c>
      <c r="H970" s="179" t="s">
        <v>1694</v>
      </c>
      <c r="I970" s="397">
        <v>462473</v>
      </c>
      <c r="J970" s="397">
        <v>1241132</v>
      </c>
      <c r="K970" s="25"/>
      <c r="L970" s="180"/>
    </row>
    <row r="971" spans="1:12" s="3" customFormat="1" ht="15.75" customHeight="1">
      <c r="A971" s="752" t="s">
        <v>1695</v>
      </c>
      <c r="B971" s="754"/>
      <c r="C971" s="354"/>
      <c r="D971" s="135"/>
      <c r="E971" s="455"/>
      <c r="F971" s="511"/>
      <c r="G971" s="618"/>
      <c r="H971" s="135"/>
      <c r="I971" s="394"/>
      <c r="J971" s="394"/>
      <c r="K971" s="135"/>
      <c r="L971" s="59"/>
    </row>
    <row r="972" spans="1:12" s="8" customFormat="1" ht="15.75" customHeight="1">
      <c r="A972" s="181" t="s">
        <v>1</v>
      </c>
      <c r="B972" s="182" t="s">
        <v>1696</v>
      </c>
      <c r="C972" s="559"/>
      <c r="D972" s="377"/>
      <c r="E972" s="560"/>
      <c r="F972" s="540"/>
      <c r="G972" s="633"/>
      <c r="H972" s="377"/>
      <c r="I972" s="398"/>
      <c r="J972" s="398"/>
      <c r="K972" s="561"/>
      <c r="L972" s="183"/>
    </row>
    <row r="973" spans="1:12" s="8" customFormat="1" ht="15.75" customHeight="1">
      <c r="A973" s="24">
        <v>1</v>
      </c>
      <c r="B973" s="51" t="s">
        <v>1697</v>
      </c>
      <c r="C973" s="351" t="s">
        <v>1698</v>
      </c>
      <c r="D973" s="120" t="s">
        <v>376</v>
      </c>
      <c r="E973" s="417">
        <v>1.12</v>
      </c>
      <c r="F973" s="158">
        <v>0.1</v>
      </c>
      <c r="G973" s="657" t="s">
        <v>3772</v>
      </c>
      <c r="H973" s="113" t="s">
        <v>1699</v>
      </c>
      <c r="I973" s="319">
        <v>457869</v>
      </c>
      <c r="J973" s="319">
        <v>1230618</v>
      </c>
      <c r="K973" s="25"/>
      <c r="L973" s="184"/>
    </row>
    <row r="974" spans="1:12" s="8" customFormat="1" ht="15.75" customHeight="1">
      <c r="A974" s="24">
        <v>2</v>
      </c>
      <c r="B974" s="51" t="s">
        <v>1700</v>
      </c>
      <c r="C974" s="351" t="s">
        <v>1698</v>
      </c>
      <c r="D974" s="120" t="s">
        <v>376</v>
      </c>
      <c r="E974" s="417">
        <v>11.5</v>
      </c>
      <c r="F974" s="158">
        <v>1.55</v>
      </c>
      <c r="G974" s="657" t="s">
        <v>3773</v>
      </c>
      <c r="H974" s="113" t="s">
        <v>1701</v>
      </c>
      <c r="I974" s="319">
        <v>457976</v>
      </c>
      <c r="J974" s="319">
        <v>1230611</v>
      </c>
      <c r="K974" s="25"/>
      <c r="L974" s="184"/>
    </row>
    <row r="975" spans="1:12" s="8" customFormat="1" ht="15.75" customHeight="1">
      <c r="A975" s="24">
        <v>3</v>
      </c>
      <c r="B975" s="51" t="s">
        <v>1702</v>
      </c>
      <c r="C975" s="351" t="s">
        <v>1698</v>
      </c>
      <c r="D975" s="120" t="s">
        <v>376</v>
      </c>
      <c r="E975" s="417">
        <v>30</v>
      </c>
      <c r="F975" s="158">
        <v>1.2</v>
      </c>
      <c r="G975" s="657" t="s">
        <v>1703</v>
      </c>
      <c r="H975" s="113" t="s">
        <v>1704</v>
      </c>
      <c r="I975" s="319">
        <v>457427</v>
      </c>
      <c r="J975" s="319">
        <v>1230480</v>
      </c>
      <c r="K975" s="25"/>
      <c r="L975" s="184"/>
    </row>
    <row r="976" spans="1:12" s="8" customFormat="1" ht="15.75" customHeight="1">
      <c r="A976" s="24">
        <v>4</v>
      </c>
      <c r="B976" s="51" t="s">
        <v>1705</v>
      </c>
      <c r="C976" s="351" t="s">
        <v>1698</v>
      </c>
      <c r="D976" s="120" t="s">
        <v>376</v>
      </c>
      <c r="E976" s="417">
        <v>3</v>
      </c>
      <c r="F976" s="158">
        <v>0.3</v>
      </c>
      <c r="G976" s="657" t="s">
        <v>1706</v>
      </c>
      <c r="H976" s="113" t="s">
        <v>1707</v>
      </c>
      <c r="I976" s="319">
        <v>457441</v>
      </c>
      <c r="J976" s="319">
        <v>1230275</v>
      </c>
      <c r="K976" s="25"/>
      <c r="L976" s="184"/>
    </row>
    <row r="977" spans="1:12" s="8" customFormat="1" ht="15.75" customHeight="1">
      <c r="A977" s="24">
        <v>5</v>
      </c>
      <c r="B977" s="51" t="s">
        <v>1708</v>
      </c>
      <c r="C977" s="351" t="s">
        <v>1698</v>
      </c>
      <c r="D977" s="120" t="s">
        <v>376</v>
      </c>
      <c r="E977" s="417">
        <v>4.7</v>
      </c>
      <c r="F977" s="158">
        <v>1.3</v>
      </c>
      <c r="G977" s="657" t="s">
        <v>3774</v>
      </c>
      <c r="H977" s="113" t="s">
        <v>1709</v>
      </c>
      <c r="I977" s="319">
        <v>457404</v>
      </c>
      <c r="J977" s="319">
        <v>1230460</v>
      </c>
      <c r="K977" s="25"/>
      <c r="L977" s="184"/>
    </row>
    <row r="978" spans="1:12" s="8" customFormat="1" ht="15.75" customHeight="1">
      <c r="A978" s="24">
        <v>6</v>
      </c>
      <c r="B978" s="51" t="s">
        <v>1710</v>
      </c>
      <c r="C978" s="351" t="s">
        <v>1698</v>
      </c>
      <c r="D978" s="120" t="s">
        <v>376</v>
      </c>
      <c r="E978" s="417">
        <v>4</v>
      </c>
      <c r="F978" s="158">
        <v>0.35</v>
      </c>
      <c r="G978" s="657" t="s">
        <v>3775</v>
      </c>
      <c r="H978" s="113" t="s">
        <v>1711</v>
      </c>
      <c r="I978" s="319">
        <v>457579</v>
      </c>
      <c r="J978" s="319">
        <v>1229848</v>
      </c>
      <c r="K978" s="25"/>
      <c r="L978" s="184"/>
    </row>
    <row r="979" spans="1:12" s="8" customFormat="1" ht="15.75" customHeight="1">
      <c r="A979" s="24">
        <v>7</v>
      </c>
      <c r="B979" s="51" t="s">
        <v>1712</v>
      </c>
      <c r="C979" s="351" t="s">
        <v>1698</v>
      </c>
      <c r="D979" s="120" t="s">
        <v>376</v>
      </c>
      <c r="E979" s="417">
        <v>3</v>
      </c>
      <c r="F979" s="158">
        <v>0.35</v>
      </c>
      <c r="G979" s="657" t="s">
        <v>3776</v>
      </c>
      <c r="H979" s="113" t="s">
        <v>1713</v>
      </c>
      <c r="I979" s="319">
        <v>457680</v>
      </c>
      <c r="J979" s="319">
        <v>1229797</v>
      </c>
      <c r="K979" s="25"/>
      <c r="L979" s="184"/>
    </row>
    <row r="980" spans="1:12" s="8" customFormat="1" ht="15.75" customHeight="1">
      <c r="A980" s="24">
        <v>8</v>
      </c>
      <c r="B980" s="51" t="s">
        <v>1714</v>
      </c>
      <c r="C980" s="351" t="s">
        <v>1698</v>
      </c>
      <c r="D980" s="120" t="s">
        <v>376</v>
      </c>
      <c r="E980" s="417">
        <v>1.5</v>
      </c>
      <c r="F980" s="158">
        <v>0.2</v>
      </c>
      <c r="G980" s="657" t="s">
        <v>3777</v>
      </c>
      <c r="H980" s="113" t="s">
        <v>1715</v>
      </c>
      <c r="I980" s="319">
        <v>458377</v>
      </c>
      <c r="J980" s="319">
        <v>1230302</v>
      </c>
      <c r="K980" s="25"/>
      <c r="L980" s="184"/>
    </row>
    <row r="981" spans="1:12" s="8" customFormat="1" ht="15.75" customHeight="1">
      <c r="A981" s="24">
        <v>9</v>
      </c>
      <c r="B981" s="51" t="s">
        <v>1716</v>
      </c>
      <c r="C981" s="351" t="s">
        <v>1698</v>
      </c>
      <c r="D981" s="120" t="s">
        <v>376</v>
      </c>
      <c r="E981" s="417">
        <v>1</v>
      </c>
      <c r="F981" s="158">
        <v>0.1</v>
      </c>
      <c r="G981" s="657" t="s">
        <v>3778</v>
      </c>
      <c r="H981" s="113" t="s">
        <v>1717</v>
      </c>
      <c r="I981" s="319">
        <v>458198</v>
      </c>
      <c r="J981" s="319">
        <v>1229770</v>
      </c>
      <c r="K981" s="25"/>
      <c r="L981" s="184"/>
    </row>
    <row r="982" spans="1:12" s="8" customFormat="1" ht="15.75" customHeight="1">
      <c r="A982" s="24">
        <v>10</v>
      </c>
      <c r="B982" s="51" t="s">
        <v>1718</v>
      </c>
      <c r="C982" s="351" t="s">
        <v>1698</v>
      </c>
      <c r="D982" s="120" t="s">
        <v>376</v>
      </c>
      <c r="E982" s="417">
        <v>6.56</v>
      </c>
      <c r="F982" s="158">
        <v>1.2</v>
      </c>
      <c r="G982" s="657" t="s">
        <v>1773</v>
      </c>
      <c r="H982" s="113" t="s">
        <v>1719</v>
      </c>
      <c r="I982" s="319">
        <v>458178</v>
      </c>
      <c r="J982" s="319">
        <v>1229773</v>
      </c>
      <c r="K982" s="25"/>
      <c r="L982" s="184"/>
    </row>
    <row r="983" spans="1:12" s="8" customFormat="1" ht="15.75" customHeight="1">
      <c r="A983" s="24">
        <v>11</v>
      </c>
      <c r="B983" s="51" t="s">
        <v>1720</v>
      </c>
      <c r="C983" s="351" t="s">
        <v>1698</v>
      </c>
      <c r="D983" s="120" t="s">
        <v>376</v>
      </c>
      <c r="E983" s="417">
        <v>5.7</v>
      </c>
      <c r="F983" s="158">
        <v>0.81</v>
      </c>
      <c r="G983" s="657" t="s">
        <v>1721</v>
      </c>
      <c r="H983" s="113" t="s">
        <v>441</v>
      </c>
      <c r="I983" s="319">
        <v>458118</v>
      </c>
      <c r="J983" s="319">
        <v>1229757</v>
      </c>
      <c r="K983" s="25"/>
      <c r="L983" s="184"/>
    </row>
    <row r="984" spans="1:12" s="8" customFormat="1" ht="15.75" customHeight="1">
      <c r="A984" s="24">
        <v>12</v>
      </c>
      <c r="B984" s="51" t="s">
        <v>1722</v>
      </c>
      <c r="C984" s="351" t="s">
        <v>1698</v>
      </c>
      <c r="D984" s="120" t="s">
        <v>376</v>
      </c>
      <c r="E984" s="417">
        <v>1</v>
      </c>
      <c r="F984" s="158">
        <v>0.1</v>
      </c>
      <c r="G984" s="657" t="s">
        <v>3779</v>
      </c>
      <c r="H984" s="113" t="s">
        <v>1723</v>
      </c>
      <c r="I984" s="319">
        <v>457841</v>
      </c>
      <c r="J984" s="319">
        <v>1229757</v>
      </c>
      <c r="K984" s="25"/>
      <c r="L984" s="184"/>
    </row>
    <row r="985" spans="1:12" s="8" customFormat="1" ht="15.75" customHeight="1">
      <c r="A985" s="24">
        <v>13</v>
      </c>
      <c r="B985" s="51" t="s">
        <v>1724</v>
      </c>
      <c r="C985" s="351" t="s">
        <v>1698</v>
      </c>
      <c r="D985" s="120" t="s">
        <v>376</v>
      </c>
      <c r="E985" s="417">
        <v>31</v>
      </c>
      <c r="F985" s="158">
        <v>5.191</v>
      </c>
      <c r="G985" s="657" t="s">
        <v>1725</v>
      </c>
      <c r="H985" s="113" t="s">
        <v>3640</v>
      </c>
      <c r="I985" s="319">
        <v>457528</v>
      </c>
      <c r="J985" s="319">
        <v>1229429</v>
      </c>
      <c r="K985" s="25"/>
      <c r="L985" s="184"/>
    </row>
    <row r="986" spans="1:12" s="8" customFormat="1" ht="15.75" customHeight="1">
      <c r="A986" s="24">
        <v>14</v>
      </c>
      <c r="B986" s="41" t="s">
        <v>1726</v>
      </c>
      <c r="C986" s="351" t="s">
        <v>1698</v>
      </c>
      <c r="D986" s="120" t="s">
        <v>376</v>
      </c>
      <c r="E986" s="417">
        <v>5</v>
      </c>
      <c r="F986" s="158">
        <v>0.92</v>
      </c>
      <c r="G986" s="657" t="s">
        <v>1727</v>
      </c>
      <c r="H986" s="113" t="s">
        <v>1709</v>
      </c>
      <c r="I986" s="319">
        <v>459735</v>
      </c>
      <c r="J986" s="319">
        <v>1231549</v>
      </c>
      <c r="K986" s="25"/>
      <c r="L986" s="184"/>
    </row>
    <row r="987" spans="1:12" s="8" customFormat="1" ht="15.75" customHeight="1">
      <c r="A987" s="24">
        <v>15</v>
      </c>
      <c r="B987" s="41" t="s">
        <v>1728</v>
      </c>
      <c r="C987" s="351" t="s">
        <v>1698</v>
      </c>
      <c r="D987" s="120" t="s">
        <v>376</v>
      </c>
      <c r="E987" s="417">
        <v>19.17</v>
      </c>
      <c r="F987" s="158">
        <v>2.45</v>
      </c>
      <c r="G987" s="657" t="s">
        <v>1729</v>
      </c>
      <c r="H987" s="113" t="s">
        <v>1730</v>
      </c>
      <c r="I987" s="319">
        <v>459584</v>
      </c>
      <c r="J987" s="319">
        <v>1231353</v>
      </c>
      <c r="K987" s="25"/>
      <c r="L987" s="184"/>
    </row>
    <row r="988" spans="1:12" s="8" customFormat="1" ht="15.75" customHeight="1">
      <c r="A988" s="24">
        <v>16</v>
      </c>
      <c r="B988" s="41" t="s">
        <v>1731</v>
      </c>
      <c r="C988" s="351" t="s">
        <v>1698</v>
      </c>
      <c r="D988" s="120" t="s">
        <v>376</v>
      </c>
      <c r="E988" s="417">
        <v>6</v>
      </c>
      <c r="F988" s="158">
        <v>0.99</v>
      </c>
      <c r="G988" s="657" t="s">
        <v>1732</v>
      </c>
      <c r="H988" s="113" t="s">
        <v>1733</v>
      </c>
      <c r="I988" s="319">
        <v>459191</v>
      </c>
      <c r="J988" s="319">
        <v>1231219</v>
      </c>
      <c r="K988" s="25"/>
      <c r="L988" s="184"/>
    </row>
    <row r="989" spans="1:12" s="8" customFormat="1" ht="15.75" customHeight="1">
      <c r="A989" s="24">
        <v>17</v>
      </c>
      <c r="B989" s="41" t="s">
        <v>1734</v>
      </c>
      <c r="C989" s="351" t="s">
        <v>1698</v>
      </c>
      <c r="D989" s="120" t="s">
        <v>376</v>
      </c>
      <c r="E989" s="417">
        <v>1.5</v>
      </c>
      <c r="F989" s="158">
        <v>0.2</v>
      </c>
      <c r="G989" s="657" t="s">
        <v>3780</v>
      </c>
      <c r="H989" s="113" t="s">
        <v>1735</v>
      </c>
      <c r="I989" s="319">
        <v>458926</v>
      </c>
      <c r="J989" s="319">
        <v>1231201</v>
      </c>
      <c r="K989" s="25"/>
      <c r="L989" s="184"/>
    </row>
    <row r="990" spans="1:12" s="8" customFormat="1" ht="15.75" customHeight="1">
      <c r="A990" s="24">
        <v>18</v>
      </c>
      <c r="B990" s="41" t="s">
        <v>1736</v>
      </c>
      <c r="C990" s="351" t="s">
        <v>1698</v>
      </c>
      <c r="D990" s="120" t="s">
        <v>376</v>
      </c>
      <c r="E990" s="417">
        <v>1</v>
      </c>
      <c r="F990" s="158">
        <v>0.27</v>
      </c>
      <c r="G990" s="657" t="s">
        <v>3781</v>
      </c>
      <c r="H990" s="113" t="s">
        <v>1737</v>
      </c>
      <c r="I990" s="319">
        <v>458840</v>
      </c>
      <c r="J990" s="319">
        <v>1231215</v>
      </c>
      <c r="K990" s="25"/>
      <c r="L990" s="184"/>
    </row>
    <row r="991" spans="1:12" s="8" customFormat="1" ht="15.75" customHeight="1">
      <c r="A991" s="24">
        <v>19</v>
      </c>
      <c r="B991" s="41" t="s">
        <v>1738</v>
      </c>
      <c r="C991" s="351" t="s">
        <v>1698</v>
      </c>
      <c r="D991" s="120" t="s">
        <v>376</v>
      </c>
      <c r="E991" s="417">
        <v>31.56</v>
      </c>
      <c r="F991" s="158">
        <v>6.13</v>
      </c>
      <c r="G991" s="657" t="s">
        <v>1739</v>
      </c>
      <c r="H991" s="113" t="s">
        <v>1740</v>
      </c>
      <c r="I991" s="319">
        <v>458615</v>
      </c>
      <c r="J991" s="319">
        <v>1231335</v>
      </c>
      <c r="K991" s="25"/>
      <c r="L991" s="184"/>
    </row>
    <row r="992" spans="1:12" s="8" customFormat="1" ht="15.75" customHeight="1">
      <c r="A992" s="24">
        <v>20</v>
      </c>
      <c r="B992" s="41" t="s">
        <v>1741</v>
      </c>
      <c r="C992" s="351" t="s">
        <v>1698</v>
      </c>
      <c r="D992" s="120" t="s">
        <v>376</v>
      </c>
      <c r="E992" s="417">
        <v>5</v>
      </c>
      <c r="F992" s="158">
        <v>0.7</v>
      </c>
      <c r="G992" s="657" t="s">
        <v>1742</v>
      </c>
      <c r="H992" s="113" t="s">
        <v>1743</v>
      </c>
      <c r="I992" s="319">
        <v>458134</v>
      </c>
      <c r="J992" s="319">
        <v>1231453</v>
      </c>
      <c r="K992" s="25"/>
      <c r="L992" s="184"/>
    </row>
    <row r="993" spans="1:12" s="8" customFormat="1" ht="15.75" customHeight="1">
      <c r="A993" s="24">
        <v>21</v>
      </c>
      <c r="B993" s="41" t="s">
        <v>1744</v>
      </c>
      <c r="C993" s="351" t="s">
        <v>1698</v>
      </c>
      <c r="D993" s="120" t="s">
        <v>376</v>
      </c>
      <c r="E993" s="417">
        <v>4.96</v>
      </c>
      <c r="F993" s="158">
        <v>0.665</v>
      </c>
      <c r="G993" s="657" t="s">
        <v>1745</v>
      </c>
      <c r="H993" s="113" t="s">
        <v>1746</v>
      </c>
      <c r="I993" s="319">
        <v>458243</v>
      </c>
      <c r="J993" s="319">
        <v>1231408</v>
      </c>
      <c r="K993" s="25"/>
      <c r="L993" s="184"/>
    </row>
    <row r="994" spans="1:12" s="8" customFormat="1" ht="15.75" customHeight="1">
      <c r="A994" s="24">
        <v>22</v>
      </c>
      <c r="B994" s="41" t="s">
        <v>1747</v>
      </c>
      <c r="C994" s="351" t="s">
        <v>1698</v>
      </c>
      <c r="D994" s="120" t="s">
        <v>376</v>
      </c>
      <c r="E994" s="417">
        <v>6</v>
      </c>
      <c r="F994" s="158">
        <v>0.92</v>
      </c>
      <c r="G994" s="657" t="s">
        <v>1748</v>
      </c>
      <c r="H994" s="113" t="s">
        <v>1749</v>
      </c>
      <c r="I994" s="319">
        <v>458340</v>
      </c>
      <c r="J994" s="319">
        <v>1231351</v>
      </c>
      <c r="K994" s="25"/>
      <c r="L994" s="184"/>
    </row>
    <row r="995" spans="1:12" s="8" customFormat="1" ht="15.75" customHeight="1">
      <c r="A995" s="24">
        <v>23</v>
      </c>
      <c r="B995" s="41" t="s">
        <v>1750</v>
      </c>
      <c r="C995" s="351" t="s">
        <v>1698</v>
      </c>
      <c r="D995" s="120" t="s">
        <v>376</v>
      </c>
      <c r="E995" s="417">
        <v>5.5</v>
      </c>
      <c r="F995" s="158">
        <v>0.77</v>
      </c>
      <c r="G995" s="657" t="s">
        <v>1751</v>
      </c>
      <c r="H995" s="113" t="s">
        <v>1752</v>
      </c>
      <c r="I995" s="319">
        <v>458352</v>
      </c>
      <c r="J995" s="319">
        <v>1231340</v>
      </c>
      <c r="K995" s="25"/>
      <c r="L995" s="184"/>
    </row>
    <row r="996" spans="1:12" s="8" customFormat="1" ht="15.75" customHeight="1">
      <c r="A996" s="24">
        <v>24</v>
      </c>
      <c r="B996" s="41" t="s">
        <v>1753</v>
      </c>
      <c r="C996" s="351" t="s">
        <v>1698</v>
      </c>
      <c r="D996" s="120" t="s">
        <v>376</v>
      </c>
      <c r="E996" s="417">
        <v>4.5</v>
      </c>
      <c r="F996" s="158">
        <v>0.57</v>
      </c>
      <c r="G996" s="657" t="s">
        <v>1754</v>
      </c>
      <c r="H996" s="113" t="s">
        <v>1755</v>
      </c>
      <c r="I996" s="319">
        <v>458518</v>
      </c>
      <c r="J996" s="319">
        <v>1231333</v>
      </c>
      <c r="K996" s="25"/>
      <c r="L996" s="184"/>
    </row>
    <row r="997" spans="1:12" s="8" customFormat="1" ht="15.75" customHeight="1">
      <c r="A997" s="24">
        <v>25</v>
      </c>
      <c r="B997" s="41" t="s">
        <v>1756</v>
      </c>
      <c r="C997" s="351" t="s">
        <v>1698</v>
      </c>
      <c r="D997" s="120" t="s">
        <v>376</v>
      </c>
      <c r="E997" s="417">
        <v>0.8</v>
      </c>
      <c r="F997" s="158">
        <v>0.091</v>
      </c>
      <c r="G997" s="657" t="s">
        <v>1757</v>
      </c>
      <c r="H997" s="113" t="s">
        <v>1758</v>
      </c>
      <c r="I997" s="319">
        <v>457588</v>
      </c>
      <c r="J997" s="319">
        <v>1230896</v>
      </c>
      <c r="K997" s="25"/>
      <c r="L997" s="184"/>
    </row>
    <row r="998" spans="1:12" s="8" customFormat="1" ht="15.75" customHeight="1">
      <c r="A998" s="24">
        <v>26</v>
      </c>
      <c r="B998" s="41" t="s">
        <v>1759</v>
      </c>
      <c r="C998" s="351" t="s">
        <v>1698</v>
      </c>
      <c r="D998" s="120" t="s">
        <v>376</v>
      </c>
      <c r="E998" s="417">
        <v>3</v>
      </c>
      <c r="F998" s="158">
        <v>0.26</v>
      </c>
      <c r="G998" s="657" t="s">
        <v>1760</v>
      </c>
      <c r="H998" s="113" t="s">
        <v>545</v>
      </c>
      <c r="I998" s="319">
        <v>457663</v>
      </c>
      <c r="J998" s="319">
        <v>1230915</v>
      </c>
      <c r="K998" s="25"/>
      <c r="L998" s="184"/>
    </row>
    <row r="999" spans="1:12" s="8" customFormat="1" ht="15.75" customHeight="1">
      <c r="A999" s="24">
        <v>27</v>
      </c>
      <c r="B999" s="41" t="s">
        <v>1761</v>
      </c>
      <c r="C999" s="351" t="s">
        <v>1698</v>
      </c>
      <c r="D999" s="120" t="s">
        <v>376</v>
      </c>
      <c r="E999" s="417">
        <v>3</v>
      </c>
      <c r="F999" s="158">
        <v>0.302</v>
      </c>
      <c r="G999" s="657" t="s">
        <v>4205</v>
      </c>
      <c r="H999" s="113" t="s">
        <v>1762</v>
      </c>
      <c r="I999" s="319">
        <v>457674</v>
      </c>
      <c r="J999" s="319">
        <v>1230912</v>
      </c>
      <c r="K999" s="25"/>
      <c r="L999" s="184"/>
    </row>
    <row r="1000" spans="1:12" s="8" customFormat="1" ht="15.75" customHeight="1">
      <c r="A1000" s="24">
        <v>28</v>
      </c>
      <c r="B1000" s="51" t="s">
        <v>1763</v>
      </c>
      <c r="C1000" s="351" t="s">
        <v>1698</v>
      </c>
      <c r="D1000" s="120" t="s">
        <v>376</v>
      </c>
      <c r="E1000" s="417">
        <v>1.5</v>
      </c>
      <c r="F1000" s="158">
        <v>0.125</v>
      </c>
      <c r="G1000" s="657" t="s">
        <v>1764</v>
      </c>
      <c r="H1000" s="113" t="s">
        <v>1765</v>
      </c>
      <c r="I1000" s="319">
        <v>457733</v>
      </c>
      <c r="J1000" s="319">
        <v>1230986</v>
      </c>
      <c r="K1000" s="25"/>
      <c r="L1000" s="184"/>
    </row>
    <row r="1001" spans="1:12" s="8" customFormat="1" ht="15.75" customHeight="1">
      <c r="A1001" s="24">
        <v>29</v>
      </c>
      <c r="B1001" s="51" t="s">
        <v>1766</v>
      </c>
      <c r="C1001" s="351" t="s">
        <v>1698</v>
      </c>
      <c r="D1001" s="120" t="s">
        <v>376</v>
      </c>
      <c r="E1001" s="417">
        <v>0.6</v>
      </c>
      <c r="F1001" s="158">
        <v>0.09</v>
      </c>
      <c r="G1001" s="657" t="s">
        <v>1767</v>
      </c>
      <c r="H1001" s="113" t="s">
        <v>1768</v>
      </c>
      <c r="I1001" s="319">
        <v>457776</v>
      </c>
      <c r="J1001" s="319">
        <v>1231063</v>
      </c>
      <c r="K1001" s="25"/>
      <c r="L1001" s="184"/>
    </row>
    <row r="1002" spans="1:12" s="8" customFormat="1" ht="15.75" customHeight="1">
      <c r="A1002" s="24">
        <v>30</v>
      </c>
      <c r="B1002" s="51" t="s">
        <v>1769</v>
      </c>
      <c r="C1002" s="351" t="s">
        <v>1698</v>
      </c>
      <c r="D1002" s="120" t="s">
        <v>376</v>
      </c>
      <c r="E1002" s="417">
        <v>7</v>
      </c>
      <c r="F1002" s="158">
        <v>0.95</v>
      </c>
      <c r="G1002" s="657" t="s">
        <v>1770</v>
      </c>
      <c r="H1002" s="113" t="s">
        <v>1771</v>
      </c>
      <c r="I1002" s="319">
        <v>458552</v>
      </c>
      <c r="J1002" s="319">
        <v>1229603</v>
      </c>
      <c r="K1002" s="25"/>
      <c r="L1002" s="184"/>
    </row>
    <row r="1003" spans="1:12" s="8" customFormat="1" ht="15.75" customHeight="1">
      <c r="A1003" s="24">
        <v>31</v>
      </c>
      <c r="B1003" s="51" t="s">
        <v>1772</v>
      </c>
      <c r="C1003" s="351" t="s">
        <v>1698</v>
      </c>
      <c r="D1003" s="120" t="s">
        <v>376</v>
      </c>
      <c r="E1003" s="417">
        <v>5</v>
      </c>
      <c r="F1003" s="158">
        <v>0.8</v>
      </c>
      <c r="G1003" s="657" t="s">
        <v>1773</v>
      </c>
      <c r="H1003" s="113" t="s">
        <v>1774</v>
      </c>
      <c r="I1003" s="319">
        <v>458411</v>
      </c>
      <c r="J1003" s="319">
        <v>1229265</v>
      </c>
      <c r="K1003" s="25"/>
      <c r="L1003" s="184"/>
    </row>
    <row r="1004" spans="1:12" s="8" customFormat="1" ht="15.75" customHeight="1">
      <c r="A1004" s="24">
        <v>32</v>
      </c>
      <c r="B1004" s="51" t="s">
        <v>1775</v>
      </c>
      <c r="C1004" s="351" t="s">
        <v>1698</v>
      </c>
      <c r="D1004" s="120" t="s">
        <v>376</v>
      </c>
      <c r="E1004" s="417">
        <v>10</v>
      </c>
      <c r="F1004" s="158">
        <v>1</v>
      </c>
      <c r="G1004" s="657" t="s">
        <v>1776</v>
      </c>
      <c r="H1004" s="113" t="s">
        <v>1777</v>
      </c>
      <c r="I1004" s="319">
        <v>458330</v>
      </c>
      <c r="J1004" s="319">
        <v>1229060</v>
      </c>
      <c r="K1004" s="25"/>
      <c r="L1004" s="184"/>
    </row>
    <row r="1005" spans="1:12" s="8" customFormat="1" ht="15.75" customHeight="1">
      <c r="A1005" s="24">
        <v>33</v>
      </c>
      <c r="B1005" s="51" t="s">
        <v>1778</v>
      </c>
      <c r="C1005" s="351" t="s">
        <v>1698</v>
      </c>
      <c r="D1005" s="120" t="s">
        <v>376</v>
      </c>
      <c r="E1005" s="417">
        <v>2</v>
      </c>
      <c r="F1005" s="158">
        <v>0.35</v>
      </c>
      <c r="G1005" s="657" t="s">
        <v>1779</v>
      </c>
      <c r="H1005" s="113" t="s">
        <v>1780</v>
      </c>
      <c r="I1005" s="319">
        <v>458314</v>
      </c>
      <c r="J1005" s="319">
        <v>1229013</v>
      </c>
      <c r="K1005" s="25"/>
      <c r="L1005" s="184"/>
    </row>
    <row r="1006" spans="1:12" s="8" customFormat="1" ht="15.75" customHeight="1">
      <c r="A1006" s="24">
        <v>34</v>
      </c>
      <c r="B1006" s="51" t="s">
        <v>1781</v>
      </c>
      <c r="C1006" s="351" t="s">
        <v>1698</v>
      </c>
      <c r="D1006" s="120" t="s">
        <v>376</v>
      </c>
      <c r="E1006" s="417">
        <v>2</v>
      </c>
      <c r="F1006" s="158">
        <v>0.2</v>
      </c>
      <c r="G1006" s="657" t="s">
        <v>1782</v>
      </c>
      <c r="H1006" s="113" t="s">
        <v>1783</v>
      </c>
      <c r="I1006" s="319">
        <v>458264</v>
      </c>
      <c r="J1006" s="319">
        <v>1228847</v>
      </c>
      <c r="K1006" s="25"/>
      <c r="L1006" s="184"/>
    </row>
    <row r="1007" spans="1:12" s="8" customFormat="1" ht="15.75" customHeight="1">
      <c r="A1007" s="24">
        <v>35</v>
      </c>
      <c r="B1007" s="51" t="s">
        <v>1784</v>
      </c>
      <c r="C1007" s="351" t="s">
        <v>1698</v>
      </c>
      <c r="D1007" s="120" t="s">
        <v>376</v>
      </c>
      <c r="E1007" s="417">
        <v>1</v>
      </c>
      <c r="F1007" s="158">
        <v>0.15</v>
      </c>
      <c r="G1007" s="657" t="s">
        <v>1785</v>
      </c>
      <c r="H1007" s="113" t="s">
        <v>1786</v>
      </c>
      <c r="I1007" s="319">
        <v>458226</v>
      </c>
      <c r="J1007" s="319">
        <v>1228724</v>
      </c>
      <c r="K1007" s="25"/>
      <c r="L1007" s="184"/>
    </row>
    <row r="1008" spans="1:12" s="8" customFormat="1" ht="15.75" customHeight="1">
      <c r="A1008" s="24">
        <v>36</v>
      </c>
      <c r="B1008" s="51" t="s">
        <v>1787</v>
      </c>
      <c r="C1008" s="351" t="s">
        <v>1698</v>
      </c>
      <c r="D1008" s="120" t="s">
        <v>376</v>
      </c>
      <c r="E1008" s="417">
        <v>1</v>
      </c>
      <c r="F1008" s="158">
        <v>0.2</v>
      </c>
      <c r="G1008" s="657" t="s">
        <v>1788</v>
      </c>
      <c r="H1008" s="113" t="s">
        <v>1789</v>
      </c>
      <c r="I1008" s="319">
        <v>458208</v>
      </c>
      <c r="J1008" s="319">
        <v>1228676</v>
      </c>
      <c r="K1008" s="25"/>
      <c r="L1008" s="184"/>
    </row>
    <row r="1009" spans="1:12" s="8" customFormat="1" ht="15.75" customHeight="1">
      <c r="A1009" s="24">
        <v>37</v>
      </c>
      <c r="B1009" s="51" t="s">
        <v>1790</v>
      </c>
      <c r="C1009" s="351" t="s">
        <v>1698</v>
      </c>
      <c r="D1009" s="120" t="s">
        <v>376</v>
      </c>
      <c r="E1009" s="417">
        <v>2.65</v>
      </c>
      <c r="F1009" s="158">
        <v>0.4</v>
      </c>
      <c r="G1009" s="657" t="s">
        <v>1791</v>
      </c>
      <c r="H1009" s="113" t="s">
        <v>1792</v>
      </c>
      <c r="I1009" s="319">
        <v>458631</v>
      </c>
      <c r="J1009" s="319">
        <v>1229077</v>
      </c>
      <c r="K1009" s="25"/>
      <c r="L1009" s="184"/>
    </row>
    <row r="1010" spans="1:12" s="8" customFormat="1" ht="15.75" customHeight="1">
      <c r="A1010" s="24">
        <v>38</v>
      </c>
      <c r="B1010" s="51" t="s">
        <v>1793</v>
      </c>
      <c r="C1010" s="351" t="s">
        <v>1698</v>
      </c>
      <c r="D1010" s="120" t="s">
        <v>376</v>
      </c>
      <c r="E1010" s="417">
        <v>27.73</v>
      </c>
      <c r="F1010" s="158">
        <v>1.99</v>
      </c>
      <c r="G1010" s="657" t="s">
        <v>1794</v>
      </c>
      <c r="H1010" s="113" t="s">
        <v>1795</v>
      </c>
      <c r="I1010" s="319">
        <v>456306</v>
      </c>
      <c r="J1010" s="319">
        <v>1229165</v>
      </c>
      <c r="K1010" s="25"/>
      <c r="L1010" s="184"/>
    </row>
    <row r="1011" spans="1:12" s="8" customFormat="1" ht="15.75" customHeight="1">
      <c r="A1011" s="24">
        <v>39</v>
      </c>
      <c r="B1011" s="51" t="s">
        <v>1796</v>
      </c>
      <c r="C1011" s="351" t="s">
        <v>1698</v>
      </c>
      <c r="D1011" s="120" t="s">
        <v>376</v>
      </c>
      <c r="E1011" s="417">
        <v>21.2</v>
      </c>
      <c r="F1011" s="158">
        <v>1.8</v>
      </c>
      <c r="G1011" s="657" t="s">
        <v>1797</v>
      </c>
      <c r="H1011" s="113" t="s">
        <v>1798</v>
      </c>
      <c r="I1011" s="319">
        <v>456169</v>
      </c>
      <c r="J1011" s="319">
        <v>1228964</v>
      </c>
      <c r="K1011" s="25"/>
      <c r="L1011" s="184"/>
    </row>
    <row r="1012" spans="1:12" s="8" customFormat="1" ht="15.75" customHeight="1">
      <c r="A1012" s="24">
        <v>40</v>
      </c>
      <c r="B1012" s="51" t="s">
        <v>1799</v>
      </c>
      <c r="C1012" s="351" t="s">
        <v>1698</v>
      </c>
      <c r="D1012" s="24" t="s">
        <v>1800</v>
      </c>
      <c r="E1012" s="417">
        <v>4</v>
      </c>
      <c r="F1012" s="158">
        <v>0.225</v>
      </c>
      <c r="G1012" s="41" t="s">
        <v>1801</v>
      </c>
      <c r="H1012" s="24" t="s">
        <v>1802</v>
      </c>
      <c r="I1012" s="319">
        <v>458749</v>
      </c>
      <c r="J1012" s="319">
        <v>1232168</v>
      </c>
      <c r="K1012" s="25"/>
      <c r="L1012" s="185"/>
    </row>
    <row r="1013" spans="1:12" s="8" customFormat="1" ht="15.75" customHeight="1">
      <c r="A1013" s="24">
        <v>41</v>
      </c>
      <c r="B1013" s="51" t="s">
        <v>1803</v>
      </c>
      <c r="C1013" s="351" t="s">
        <v>1698</v>
      </c>
      <c r="D1013" s="24" t="s">
        <v>1800</v>
      </c>
      <c r="E1013" s="417">
        <v>3</v>
      </c>
      <c r="F1013" s="158">
        <v>0.15</v>
      </c>
      <c r="G1013" s="41" t="s">
        <v>1804</v>
      </c>
      <c r="H1013" s="24" t="s">
        <v>1805</v>
      </c>
      <c r="I1013" s="319">
        <v>458731</v>
      </c>
      <c r="J1013" s="319">
        <v>1232204</v>
      </c>
      <c r="K1013" s="25"/>
      <c r="L1013" s="185"/>
    </row>
    <row r="1014" spans="1:12" s="8" customFormat="1" ht="15.75" customHeight="1">
      <c r="A1014" s="24">
        <v>42</v>
      </c>
      <c r="B1014" s="51" t="s">
        <v>1806</v>
      </c>
      <c r="C1014" s="351" t="s">
        <v>1698</v>
      </c>
      <c r="D1014" s="24" t="s">
        <v>1800</v>
      </c>
      <c r="E1014" s="417">
        <v>3</v>
      </c>
      <c r="F1014" s="158">
        <v>0.15</v>
      </c>
      <c r="G1014" s="41" t="s">
        <v>1807</v>
      </c>
      <c r="H1014" s="24" t="s">
        <v>1808</v>
      </c>
      <c r="I1014" s="319">
        <v>458444</v>
      </c>
      <c r="J1014" s="319">
        <v>1232345</v>
      </c>
      <c r="K1014" s="25"/>
      <c r="L1014" s="24"/>
    </row>
    <row r="1015" spans="1:12" s="8" customFormat="1" ht="15.75" customHeight="1">
      <c r="A1015" s="24">
        <v>43</v>
      </c>
      <c r="B1015" s="51" t="s">
        <v>1809</v>
      </c>
      <c r="C1015" s="351" t="s">
        <v>1698</v>
      </c>
      <c r="D1015" s="24" t="s">
        <v>1800</v>
      </c>
      <c r="E1015" s="417">
        <v>7</v>
      </c>
      <c r="F1015" s="158">
        <v>0.35</v>
      </c>
      <c r="G1015" s="41" t="s">
        <v>1810</v>
      </c>
      <c r="H1015" s="24" t="s">
        <v>1811</v>
      </c>
      <c r="I1015" s="319">
        <v>458407</v>
      </c>
      <c r="J1015" s="319">
        <v>1232394</v>
      </c>
      <c r="K1015" s="25"/>
      <c r="L1015" s="24"/>
    </row>
    <row r="1016" spans="1:12" s="8" customFormat="1" ht="15.75" customHeight="1">
      <c r="A1016" s="24">
        <v>44</v>
      </c>
      <c r="B1016" s="51" t="s">
        <v>1812</v>
      </c>
      <c r="C1016" s="351" t="s">
        <v>1698</v>
      </c>
      <c r="D1016" s="24" t="s">
        <v>1800</v>
      </c>
      <c r="E1016" s="417">
        <v>3</v>
      </c>
      <c r="F1016" s="158">
        <v>0.3</v>
      </c>
      <c r="G1016" s="41" t="s">
        <v>1813</v>
      </c>
      <c r="H1016" s="24" t="s">
        <v>543</v>
      </c>
      <c r="I1016" s="319">
        <v>458236</v>
      </c>
      <c r="J1016" s="319">
        <v>1232578</v>
      </c>
      <c r="K1016" s="25"/>
      <c r="L1016" s="24"/>
    </row>
    <row r="1017" spans="1:12" s="8" customFormat="1" ht="15.75" customHeight="1">
      <c r="A1017" s="24">
        <v>45</v>
      </c>
      <c r="B1017" s="51" t="s">
        <v>1814</v>
      </c>
      <c r="C1017" s="351" t="s">
        <v>1698</v>
      </c>
      <c r="D1017" s="24" t="s">
        <v>1800</v>
      </c>
      <c r="E1017" s="417">
        <v>6.5</v>
      </c>
      <c r="F1017" s="158">
        <v>0.3</v>
      </c>
      <c r="G1017" s="41" t="s">
        <v>1815</v>
      </c>
      <c r="H1017" s="24" t="s">
        <v>1816</v>
      </c>
      <c r="I1017" s="319">
        <v>456769</v>
      </c>
      <c r="J1017" s="319">
        <v>1232219</v>
      </c>
      <c r="K1017" s="25"/>
      <c r="L1017" s="24"/>
    </row>
    <row r="1018" spans="1:12" s="8" customFormat="1" ht="15.75" customHeight="1">
      <c r="A1018" s="24">
        <v>46</v>
      </c>
      <c r="B1018" s="51" t="s">
        <v>1817</v>
      </c>
      <c r="C1018" s="351" t="s">
        <v>1698</v>
      </c>
      <c r="D1018" s="24" t="s">
        <v>1800</v>
      </c>
      <c r="E1018" s="417">
        <v>3</v>
      </c>
      <c r="F1018" s="158">
        <v>0.12</v>
      </c>
      <c r="G1018" s="41" t="s">
        <v>1818</v>
      </c>
      <c r="H1018" s="24" t="s">
        <v>1819</v>
      </c>
      <c r="I1018" s="319">
        <v>456499</v>
      </c>
      <c r="J1018" s="319">
        <v>1232325</v>
      </c>
      <c r="K1018" s="25"/>
      <c r="L1018" s="24"/>
    </row>
    <row r="1019" spans="1:12" s="8" customFormat="1" ht="15.75" customHeight="1">
      <c r="A1019" s="24">
        <v>47</v>
      </c>
      <c r="B1019" s="51" t="s">
        <v>1820</v>
      </c>
      <c r="C1019" s="351" t="s">
        <v>1698</v>
      </c>
      <c r="D1019" s="24" t="s">
        <v>1800</v>
      </c>
      <c r="E1019" s="417">
        <v>11</v>
      </c>
      <c r="F1019" s="158">
        <v>0.55</v>
      </c>
      <c r="G1019" s="41" t="s">
        <v>1821</v>
      </c>
      <c r="H1019" s="24" t="s">
        <v>1822</v>
      </c>
      <c r="I1019" s="319">
        <v>456152</v>
      </c>
      <c r="J1019" s="319">
        <v>1232439</v>
      </c>
      <c r="K1019" s="25"/>
      <c r="L1019" s="24"/>
    </row>
    <row r="1020" spans="1:12" s="8" customFormat="1" ht="15.75" customHeight="1">
      <c r="A1020" s="24">
        <v>48</v>
      </c>
      <c r="B1020" s="51" t="s">
        <v>1823</v>
      </c>
      <c r="C1020" s="351" t="s">
        <v>1698</v>
      </c>
      <c r="D1020" s="24" t="s">
        <v>1800</v>
      </c>
      <c r="E1020" s="417">
        <v>6</v>
      </c>
      <c r="F1020" s="158">
        <v>0.4</v>
      </c>
      <c r="G1020" s="41" t="s">
        <v>1824</v>
      </c>
      <c r="H1020" s="24" t="s">
        <v>1825</v>
      </c>
      <c r="I1020" s="319">
        <v>455219</v>
      </c>
      <c r="J1020" s="319">
        <v>1231553</v>
      </c>
      <c r="K1020" s="25"/>
      <c r="L1020" s="24"/>
    </row>
    <row r="1021" spans="1:12" s="8" customFormat="1" ht="15.75" customHeight="1">
      <c r="A1021" s="24">
        <v>49</v>
      </c>
      <c r="B1021" s="51" t="s">
        <v>1826</v>
      </c>
      <c r="C1021" s="351" t="s">
        <v>1698</v>
      </c>
      <c r="D1021" s="24" t="s">
        <v>1800</v>
      </c>
      <c r="E1021" s="417">
        <v>4</v>
      </c>
      <c r="F1021" s="158">
        <v>0.35</v>
      </c>
      <c r="G1021" s="41" t="s">
        <v>1827</v>
      </c>
      <c r="H1021" s="24" t="s">
        <v>1828</v>
      </c>
      <c r="I1021" s="319">
        <v>455150</v>
      </c>
      <c r="J1021" s="319">
        <v>1231408</v>
      </c>
      <c r="K1021" s="25"/>
      <c r="L1021" s="24"/>
    </row>
    <row r="1022" spans="1:12" s="8" customFormat="1" ht="15.75" customHeight="1">
      <c r="A1022" s="24">
        <v>50</v>
      </c>
      <c r="B1022" s="51" t="s">
        <v>1829</v>
      </c>
      <c r="C1022" s="351" t="s">
        <v>1698</v>
      </c>
      <c r="D1022" s="24" t="s">
        <v>1800</v>
      </c>
      <c r="E1022" s="417">
        <v>10</v>
      </c>
      <c r="F1022" s="158">
        <v>0.75</v>
      </c>
      <c r="G1022" s="41" t="s">
        <v>1830</v>
      </c>
      <c r="H1022" s="24" t="s">
        <v>1831</v>
      </c>
      <c r="I1022" s="319">
        <v>458132</v>
      </c>
      <c r="J1022" s="319">
        <v>1232632</v>
      </c>
      <c r="K1022" s="25"/>
      <c r="L1022" s="24"/>
    </row>
    <row r="1023" spans="1:12" s="8" customFormat="1" ht="15.75" customHeight="1">
      <c r="A1023" s="24">
        <v>51</v>
      </c>
      <c r="B1023" s="51" t="s">
        <v>1832</v>
      </c>
      <c r="C1023" s="351" t="s">
        <v>1698</v>
      </c>
      <c r="D1023" s="24" t="s">
        <v>1800</v>
      </c>
      <c r="E1023" s="417">
        <v>35</v>
      </c>
      <c r="F1023" s="158">
        <v>1.63</v>
      </c>
      <c r="G1023" s="41" t="s">
        <v>1833</v>
      </c>
      <c r="H1023" s="24" t="s">
        <v>1834</v>
      </c>
      <c r="I1023" s="319">
        <v>457450</v>
      </c>
      <c r="J1023" s="319">
        <v>1232395</v>
      </c>
      <c r="K1023" s="25"/>
      <c r="L1023" s="24"/>
    </row>
    <row r="1024" spans="1:12" s="8" customFormat="1" ht="15.75" customHeight="1">
      <c r="A1024" s="24">
        <v>52</v>
      </c>
      <c r="B1024" s="51" t="s">
        <v>1835</v>
      </c>
      <c r="C1024" s="351" t="s">
        <v>1698</v>
      </c>
      <c r="D1024" s="24" t="s">
        <v>1800</v>
      </c>
      <c r="E1024" s="417">
        <v>30</v>
      </c>
      <c r="F1024" s="158">
        <v>1.44</v>
      </c>
      <c r="G1024" s="41" t="s">
        <v>1836</v>
      </c>
      <c r="H1024" s="24" t="s">
        <v>1837</v>
      </c>
      <c r="I1024" s="319">
        <v>457153</v>
      </c>
      <c r="J1024" s="319">
        <v>1232162</v>
      </c>
      <c r="K1024" s="25"/>
      <c r="L1024" s="24"/>
    </row>
    <row r="1025" spans="1:12" s="8" customFormat="1" ht="15.75" customHeight="1">
      <c r="A1025" s="24">
        <v>53</v>
      </c>
      <c r="B1025" s="51" t="s">
        <v>1838</v>
      </c>
      <c r="C1025" s="351" t="s">
        <v>1698</v>
      </c>
      <c r="D1025" s="24" t="s">
        <v>1800</v>
      </c>
      <c r="E1025" s="417">
        <v>2.5</v>
      </c>
      <c r="F1025" s="158">
        <v>0.12</v>
      </c>
      <c r="G1025" s="41" t="s">
        <v>1839</v>
      </c>
      <c r="H1025" s="24" t="s">
        <v>1840</v>
      </c>
      <c r="I1025" s="319">
        <v>457102</v>
      </c>
      <c r="J1025" s="319">
        <v>1232125</v>
      </c>
      <c r="K1025" s="25"/>
      <c r="L1025" s="24"/>
    </row>
    <row r="1026" spans="1:12" s="8" customFormat="1" ht="15.75" customHeight="1">
      <c r="A1026" s="24">
        <v>54</v>
      </c>
      <c r="B1026" s="51" t="s">
        <v>1799</v>
      </c>
      <c r="C1026" s="351" t="s">
        <v>1698</v>
      </c>
      <c r="D1026" s="24" t="s">
        <v>1800</v>
      </c>
      <c r="E1026" s="417">
        <v>14</v>
      </c>
      <c r="F1026" s="158">
        <v>0.67</v>
      </c>
      <c r="G1026" s="41" t="s">
        <v>1841</v>
      </c>
      <c r="H1026" s="24" t="s">
        <v>1842</v>
      </c>
      <c r="I1026" s="319">
        <v>457017</v>
      </c>
      <c r="J1026" s="319">
        <v>1232114</v>
      </c>
      <c r="K1026" s="25"/>
      <c r="L1026" s="24"/>
    </row>
    <row r="1027" spans="1:12" s="8" customFormat="1" ht="15.75" customHeight="1">
      <c r="A1027" s="24">
        <v>55</v>
      </c>
      <c r="B1027" s="51" t="s">
        <v>1843</v>
      </c>
      <c r="C1027" s="351" t="s">
        <v>1698</v>
      </c>
      <c r="D1027" s="24" t="s">
        <v>1800</v>
      </c>
      <c r="E1027" s="417">
        <v>30</v>
      </c>
      <c r="F1027" s="158">
        <v>1.2</v>
      </c>
      <c r="G1027" s="41" t="s">
        <v>1844</v>
      </c>
      <c r="H1027" s="24" t="s">
        <v>1845</v>
      </c>
      <c r="I1027" s="319">
        <v>455409</v>
      </c>
      <c r="J1027" s="319">
        <v>1231978</v>
      </c>
      <c r="K1027" s="25"/>
      <c r="L1027" s="24"/>
    </row>
    <row r="1028" spans="1:12" s="8" customFormat="1" ht="15.75" customHeight="1">
      <c r="A1028" s="24">
        <v>56</v>
      </c>
      <c r="B1028" s="51" t="s">
        <v>1846</v>
      </c>
      <c r="C1028" s="351" t="s">
        <v>1698</v>
      </c>
      <c r="D1028" s="24" t="s">
        <v>1800</v>
      </c>
      <c r="E1028" s="417">
        <v>9.8</v>
      </c>
      <c r="F1028" s="158">
        <v>0.35</v>
      </c>
      <c r="G1028" s="41" t="s">
        <v>1847</v>
      </c>
      <c r="H1028" s="24" t="s">
        <v>1848</v>
      </c>
      <c r="I1028" s="319">
        <v>455325</v>
      </c>
      <c r="J1028" s="319">
        <v>1231778</v>
      </c>
      <c r="K1028" s="25"/>
      <c r="L1028" s="24"/>
    </row>
    <row r="1029" spans="1:12" s="8" customFormat="1" ht="15.75" customHeight="1">
      <c r="A1029" s="24">
        <v>57</v>
      </c>
      <c r="B1029" s="51" t="s">
        <v>1849</v>
      </c>
      <c r="C1029" s="351" t="s">
        <v>2259</v>
      </c>
      <c r="D1029" s="120" t="s">
        <v>376</v>
      </c>
      <c r="E1029" s="417">
        <v>38.15</v>
      </c>
      <c r="F1029" s="158">
        <v>4.09</v>
      </c>
      <c r="G1029" s="657" t="s">
        <v>1850</v>
      </c>
      <c r="H1029" s="113" t="s">
        <v>1851</v>
      </c>
      <c r="I1029" s="319">
        <v>458556</v>
      </c>
      <c r="J1029" s="319">
        <v>1228005</v>
      </c>
      <c r="K1029" s="25"/>
      <c r="L1029" s="184"/>
    </row>
    <row r="1030" spans="1:12" s="8" customFormat="1" ht="15.75" customHeight="1">
      <c r="A1030" s="24">
        <v>58</v>
      </c>
      <c r="B1030" s="51" t="s">
        <v>1852</v>
      </c>
      <c r="C1030" s="351" t="s">
        <v>2259</v>
      </c>
      <c r="D1030" s="120" t="s">
        <v>376</v>
      </c>
      <c r="E1030" s="417">
        <v>8</v>
      </c>
      <c r="F1030" s="158">
        <v>1.176</v>
      </c>
      <c r="G1030" s="658" t="s">
        <v>1853</v>
      </c>
      <c r="H1030" s="113" t="s">
        <v>1851</v>
      </c>
      <c r="I1030" s="319">
        <v>458561</v>
      </c>
      <c r="J1030" s="319">
        <v>1227990</v>
      </c>
      <c r="K1030" s="25"/>
      <c r="L1030" s="184"/>
    </row>
    <row r="1031" spans="1:12" s="8" customFormat="1" ht="15.75" customHeight="1">
      <c r="A1031" s="24">
        <v>59</v>
      </c>
      <c r="B1031" s="51" t="s">
        <v>1854</v>
      </c>
      <c r="C1031" s="351" t="s">
        <v>2259</v>
      </c>
      <c r="D1031" s="120" t="s">
        <v>376</v>
      </c>
      <c r="E1031" s="417">
        <v>9.87</v>
      </c>
      <c r="F1031" s="158">
        <v>1.2</v>
      </c>
      <c r="G1031" s="658" t="s">
        <v>1855</v>
      </c>
      <c r="H1031" s="113" t="s">
        <v>1856</v>
      </c>
      <c r="I1031" s="319">
        <v>458561</v>
      </c>
      <c r="J1031" s="319">
        <v>1227990</v>
      </c>
      <c r="K1031" s="25"/>
      <c r="L1031" s="184"/>
    </row>
    <row r="1032" spans="1:12" s="8" customFormat="1" ht="15.75" customHeight="1">
      <c r="A1032" s="24">
        <v>60</v>
      </c>
      <c r="B1032" s="51" t="s">
        <v>1857</v>
      </c>
      <c r="C1032" s="351" t="s">
        <v>2259</v>
      </c>
      <c r="D1032" s="120" t="s">
        <v>376</v>
      </c>
      <c r="E1032" s="417">
        <v>34.68</v>
      </c>
      <c r="F1032" s="158">
        <v>5.65</v>
      </c>
      <c r="G1032" s="658" t="s">
        <v>1858</v>
      </c>
      <c r="H1032" s="113" t="s">
        <v>1859</v>
      </c>
      <c r="I1032" s="319">
        <v>458951</v>
      </c>
      <c r="J1032" s="319">
        <v>1226279</v>
      </c>
      <c r="K1032" s="25"/>
      <c r="L1032" s="184"/>
    </row>
    <row r="1033" spans="1:12" s="8" customFormat="1" ht="15.75" customHeight="1">
      <c r="A1033" s="24">
        <v>61</v>
      </c>
      <c r="B1033" s="51" t="s">
        <v>1860</v>
      </c>
      <c r="C1033" s="351" t="s">
        <v>2259</v>
      </c>
      <c r="D1033" s="120" t="s">
        <v>376</v>
      </c>
      <c r="E1033" s="417">
        <v>9.84</v>
      </c>
      <c r="F1033" s="158">
        <v>1.1</v>
      </c>
      <c r="G1033" s="658" t="s">
        <v>1861</v>
      </c>
      <c r="H1033" s="113" t="s">
        <v>1862</v>
      </c>
      <c r="I1033" s="319">
        <v>458913</v>
      </c>
      <c r="J1033" s="319">
        <v>1226090</v>
      </c>
      <c r="K1033" s="25"/>
      <c r="L1033" s="184"/>
    </row>
    <row r="1034" spans="1:12" s="8" customFormat="1" ht="15.75" customHeight="1">
      <c r="A1034" s="24">
        <v>62</v>
      </c>
      <c r="B1034" s="51" t="s">
        <v>1863</v>
      </c>
      <c r="C1034" s="351" t="s">
        <v>2259</v>
      </c>
      <c r="D1034" s="120" t="s">
        <v>376</v>
      </c>
      <c r="E1034" s="417">
        <v>46.58</v>
      </c>
      <c r="F1034" s="158">
        <v>10.176</v>
      </c>
      <c r="G1034" s="658" t="s">
        <v>1864</v>
      </c>
      <c r="H1034" s="113" t="s">
        <v>1865</v>
      </c>
      <c r="I1034" s="319">
        <v>458155</v>
      </c>
      <c r="J1034" s="319">
        <v>1228517</v>
      </c>
      <c r="K1034" s="25"/>
      <c r="L1034" s="184"/>
    </row>
    <row r="1035" spans="1:12" s="8" customFormat="1" ht="15.75" customHeight="1">
      <c r="A1035" s="24">
        <v>63</v>
      </c>
      <c r="B1035" s="51" t="s">
        <v>1866</v>
      </c>
      <c r="C1035" s="351" t="s">
        <v>2259</v>
      </c>
      <c r="D1035" s="120" t="s">
        <v>376</v>
      </c>
      <c r="E1035" s="417">
        <v>12.42</v>
      </c>
      <c r="F1035" s="158">
        <v>1.479</v>
      </c>
      <c r="G1035" s="657" t="s">
        <v>1867</v>
      </c>
      <c r="H1035" s="113" t="s">
        <v>1868</v>
      </c>
      <c r="I1035" s="319">
        <v>457702</v>
      </c>
      <c r="J1035" s="319">
        <v>1228506</v>
      </c>
      <c r="K1035" s="25"/>
      <c r="L1035" s="184"/>
    </row>
    <row r="1036" spans="1:12" s="8" customFormat="1" ht="15.75" customHeight="1">
      <c r="A1036" s="24">
        <v>64</v>
      </c>
      <c r="B1036" s="51" t="s">
        <v>1869</v>
      </c>
      <c r="C1036" s="351" t="s">
        <v>2259</v>
      </c>
      <c r="D1036" s="120" t="s">
        <v>376</v>
      </c>
      <c r="E1036" s="417">
        <v>30.45</v>
      </c>
      <c r="F1036" s="158">
        <v>4.459</v>
      </c>
      <c r="G1036" s="657" t="s">
        <v>1870</v>
      </c>
      <c r="H1036" s="113" t="s">
        <v>1871</v>
      </c>
      <c r="I1036" s="319">
        <v>457607</v>
      </c>
      <c r="J1036" s="319">
        <v>1228107</v>
      </c>
      <c r="K1036" s="25"/>
      <c r="L1036" s="184"/>
    </row>
    <row r="1037" spans="1:12" s="8" customFormat="1" ht="15.75" customHeight="1">
      <c r="A1037" s="24">
        <v>65</v>
      </c>
      <c r="B1037" s="51" t="s">
        <v>1872</v>
      </c>
      <c r="C1037" s="351" t="s">
        <v>2259</v>
      </c>
      <c r="D1037" s="120" t="s">
        <v>376</v>
      </c>
      <c r="E1037" s="417">
        <v>3</v>
      </c>
      <c r="F1037" s="158">
        <v>0.55</v>
      </c>
      <c r="G1037" s="657" t="s">
        <v>1873</v>
      </c>
      <c r="H1037" s="113" t="s">
        <v>1051</v>
      </c>
      <c r="I1037" s="319">
        <v>457259</v>
      </c>
      <c r="J1037" s="319">
        <v>1228588</v>
      </c>
      <c r="K1037" s="25"/>
      <c r="L1037" s="184"/>
    </row>
    <row r="1038" spans="1:12" s="8" customFormat="1" ht="15.75" customHeight="1">
      <c r="A1038" s="24">
        <v>66</v>
      </c>
      <c r="B1038" s="51" t="s">
        <v>1874</v>
      </c>
      <c r="C1038" s="351" t="s">
        <v>2259</v>
      </c>
      <c r="D1038" s="120" t="s">
        <v>376</v>
      </c>
      <c r="E1038" s="417">
        <v>9.5</v>
      </c>
      <c r="F1038" s="158">
        <v>2.17</v>
      </c>
      <c r="G1038" s="657" t="s">
        <v>1875</v>
      </c>
      <c r="H1038" s="113" t="s">
        <v>1051</v>
      </c>
      <c r="I1038" s="319">
        <v>457250</v>
      </c>
      <c r="J1038" s="319">
        <v>1228407</v>
      </c>
      <c r="K1038" s="25"/>
      <c r="L1038" s="184"/>
    </row>
    <row r="1039" spans="1:12" s="8" customFormat="1" ht="15.75" customHeight="1">
      <c r="A1039" s="24">
        <v>67</v>
      </c>
      <c r="B1039" s="51" t="s">
        <v>1876</v>
      </c>
      <c r="C1039" s="351" t="s">
        <v>2259</v>
      </c>
      <c r="D1039" s="120" t="s">
        <v>376</v>
      </c>
      <c r="E1039" s="417">
        <v>15.17</v>
      </c>
      <c r="F1039" s="158">
        <v>2.6</v>
      </c>
      <c r="G1039" s="657" t="s">
        <v>1875</v>
      </c>
      <c r="H1039" s="113" t="s">
        <v>1051</v>
      </c>
      <c r="I1039" s="319">
        <v>457213</v>
      </c>
      <c r="J1039" s="319">
        <v>1228405</v>
      </c>
      <c r="K1039" s="25"/>
      <c r="L1039" s="184"/>
    </row>
    <row r="1040" spans="1:12" s="8" customFormat="1" ht="15.75" customHeight="1">
      <c r="A1040" s="24">
        <v>68</v>
      </c>
      <c r="B1040" s="51" t="s">
        <v>1877</v>
      </c>
      <c r="C1040" s="351" t="s">
        <v>2259</v>
      </c>
      <c r="D1040" s="120" t="s">
        <v>376</v>
      </c>
      <c r="E1040" s="417">
        <v>2</v>
      </c>
      <c r="F1040" s="158">
        <v>0.33</v>
      </c>
      <c r="G1040" s="657" t="s">
        <v>1875</v>
      </c>
      <c r="H1040" s="113" t="s">
        <v>1051</v>
      </c>
      <c r="I1040" s="319">
        <v>456306</v>
      </c>
      <c r="J1040" s="319">
        <v>1229165</v>
      </c>
      <c r="K1040" s="25"/>
      <c r="L1040" s="184"/>
    </row>
    <row r="1041" spans="1:12" s="8" customFormat="1" ht="15.75" customHeight="1">
      <c r="A1041" s="24">
        <v>69</v>
      </c>
      <c r="B1041" s="51" t="s">
        <v>1878</v>
      </c>
      <c r="C1041" s="351" t="s">
        <v>3579</v>
      </c>
      <c r="D1041" s="120" t="s">
        <v>376</v>
      </c>
      <c r="E1041" s="417">
        <v>25.05</v>
      </c>
      <c r="F1041" s="158">
        <v>3.25</v>
      </c>
      <c r="G1041" s="657" t="s">
        <v>1879</v>
      </c>
      <c r="H1041" s="113" t="s">
        <v>1051</v>
      </c>
      <c r="I1041" s="319">
        <v>457043</v>
      </c>
      <c r="J1041" s="319">
        <v>1227994</v>
      </c>
      <c r="K1041" s="25"/>
      <c r="L1041" s="184"/>
    </row>
    <row r="1042" spans="1:12" s="8" customFormat="1" ht="15.75" customHeight="1">
      <c r="A1042" s="24">
        <v>70</v>
      </c>
      <c r="B1042" s="51" t="s">
        <v>1880</v>
      </c>
      <c r="C1042" s="351" t="s">
        <v>3579</v>
      </c>
      <c r="D1042" s="120" t="s">
        <v>376</v>
      </c>
      <c r="E1042" s="417">
        <v>34.09</v>
      </c>
      <c r="F1042" s="158">
        <v>7.14</v>
      </c>
      <c r="G1042" s="657" t="s">
        <v>1881</v>
      </c>
      <c r="H1042" s="113" t="s">
        <v>1871</v>
      </c>
      <c r="I1042" s="319">
        <v>457607</v>
      </c>
      <c r="J1042" s="319">
        <v>1228107</v>
      </c>
      <c r="K1042" s="25"/>
      <c r="L1042" s="184"/>
    </row>
    <row r="1043" spans="1:12" s="8" customFormat="1" ht="15.75" customHeight="1">
      <c r="A1043" s="24">
        <v>71</v>
      </c>
      <c r="B1043" s="51" t="s">
        <v>1882</v>
      </c>
      <c r="C1043" s="351" t="s">
        <v>3579</v>
      </c>
      <c r="D1043" s="120" t="s">
        <v>376</v>
      </c>
      <c r="E1043" s="417">
        <v>22.03</v>
      </c>
      <c r="F1043" s="158">
        <v>2.866</v>
      </c>
      <c r="G1043" s="657" t="s">
        <v>1883</v>
      </c>
      <c r="H1043" s="113" t="s">
        <v>1884</v>
      </c>
      <c r="I1043" s="319">
        <v>455233</v>
      </c>
      <c r="J1043" s="319">
        <v>1227339</v>
      </c>
      <c r="K1043" s="25"/>
      <c r="L1043" s="184"/>
    </row>
    <row r="1044" spans="1:12" s="8" customFormat="1" ht="15.75" customHeight="1">
      <c r="A1044" s="24">
        <v>72</v>
      </c>
      <c r="B1044" s="51" t="s">
        <v>1885</v>
      </c>
      <c r="C1044" s="351" t="s">
        <v>3579</v>
      </c>
      <c r="D1044" s="24" t="s">
        <v>1800</v>
      </c>
      <c r="E1044" s="417">
        <v>10.84</v>
      </c>
      <c r="F1044" s="158">
        <v>1.3</v>
      </c>
      <c r="G1044" s="658" t="s">
        <v>1887</v>
      </c>
      <c r="H1044" s="24" t="s">
        <v>1888</v>
      </c>
      <c r="I1044" s="319">
        <v>455035</v>
      </c>
      <c r="J1044" s="319">
        <v>1231250</v>
      </c>
      <c r="K1044" s="25"/>
      <c r="L1044" s="185"/>
    </row>
    <row r="1045" spans="1:12" s="8" customFormat="1" ht="15.75" customHeight="1">
      <c r="A1045" s="24">
        <v>73</v>
      </c>
      <c r="B1045" s="51" t="s">
        <v>1889</v>
      </c>
      <c r="C1045" s="351" t="s">
        <v>1886</v>
      </c>
      <c r="D1045" s="24" t="s">
        <v>1800</v>
      </c>
      <c r="E1045" s="417">
        <v>39.08</v>
      </c>
      <c r="F1045" s="158">
        <v>0.24</v>
      </c>
      <c r="G1045" s="41" t="s">
        <v>1890</v>
      </c>
      <c r="H1045" s="24" t="s">
        <v>1891</v>
      </c>
      <c r="I1045" s="319">
        <v>455015</v>
      </c>
      <c r="J1045" s="319">
        <v>1231039</v>
      </c>
      <c r="K1045" s="25"/>
      <c r="L1045" s="185"/>
    </row>
    <row r="1046" spans="1:12" s="8" customFormat="1" ht="15.75" customHeight="1">
      <c r="A1046" s="24">
        <v>74</v>
      </c>
      <c r="B1046" s="51" t="s">
        <v>1892</v>
      </c>
      <c r="C1046" s="351" t="s">
        <v>1886</v>
      </c>
      <c r="D1046" s="24" t="s">
        <v>1800</v>
      </c>
      <c r="E1046" s="417">
        <v>56.84</v>
      </c>
      <c r="F1046" s="158">
        <v>2</v>
      </c>
      <c r="G1046" s="41" t="s">
        <v>1893</v>
      </c>
      <c r="H1046" s="24" t="s">
        <v>1894</v>
      </c>
      <c r="I1046" s="319">
        <v>454664</v>
      </c>
      <c r="J1046" s="319">
        <v>1231026</v>
      </c>
      <c r="K1046" s="25"/>
      <c r="L1046" s="185"/>
    </row>
    <row r="1047" spans="1:12" s="8" customFormat="1" ht="15.75" customHeight="1">
      <c r="A1047" s="24">
        <v>75</v>
      </c>
      <c r="B1047" s="51" t="s">
        <v>1895</v>
      </c>
      <c r="C1047" s="351" t="s">
        <v>1886</v>
      </c>
      <c r="D1047" s="24" t="s">
        <v>1800</v>
      </c>
      <c r="E1047" s="417">
        <v>99.2</v>
      </c>
      <c r="F1047" s="158">
        <v>2.527</v>
      </c>
      <c r="G1047" s="41" t="s">
        <v>1893</v>
      </c>
      <c r="H1047" s="24" t="s">
        <v>1894</v>
      </c>
      <c r="I1047" s="319">
        <v>454664</v>
      </c>
      <c r="J1047" s="319">
        <v>1231026</v>
      </c>
      <c r="K1047" s="25"/>
      <c r="L1047" s="24"/>
    </row>
    <row r="1048" spans="1:12" s="8" customFormat="1" ht="15.75" customHeight="1">
      <c r="A1048" s="24">
        <v>76</v>
      </c>
      <c r="B1048" s="51" t="s">
        <v>1896</v>
      </c>
      <c r="C1048" s="351" t="s">
        <v>1886</v>
      </c>
      <c r="D1048" s="24" t="s">
        <v>1800</v>
      </c>
      <c r="E1048" s="417">
        <v>8.9</v>
      </c>
      <c r="F1048" s="158">
        <v>1</v>
      </c>
      <c r="G1048" s="41" t="s">
        <v>1897</v>
      </c>
      <c r="H1048" s="24" t="s">
        <v>1898</v>
      </c>
      <c r="I1048" s="319">
        <v>4546561</v>
      </c>
      <c r="J1048" s="319">
        <v>1231023</v>
      </c>
      <c r="K1048" s="25"/>
      <c r="L1048" s="24"/>
    </row>
    <row r="1049" spans="1:12" s="8" customFormat="1" ht="15.75" customHeight="1">
      <c r="A1049" s="24">
        <v>77</v>
      </c>
      <c r="B1049" s="51" t="s">
        <v>1899</v>
      </c>
      <c r="C1049" s="351" t="s">
        <v>1886</v>
      </c>
      <c r="D1049" s="24" t="s">
        <v>1800</v>
      </c>
      <c r="E1049" s="417">
        <v>5</v>
      </c>
      <c r="F1049" s="158">
        <v>0.3</v>
      </c>
      <c r="G1049" s="41" t="s">
        <v>1900</v>
      </c>
      <c r="H1049" s="24" t="s">
        <v>1901</v>
      </c>
      <c r="I1049" s="319">
        <v>452100</v>
      </c>
      <c r="J1049" s="319">
        <v>1232308</v>
      </c>
      <c r="K1049" s="25"/>
      <c r="L1049" s="24"/>
    </row>
    <row r="1050" spans="1:12" s="8" customFormat="1" ht="15.75" customHeight="1">
      <c r="A1050" s="82">
        <v>78</v>
      </c>
      <c r="B1050" s="92" t="s">
        <v>1902</v>
      </c>
      <c r="C1050" s="360" t="s">
        <v>1886</v>
      </c>
      <c r="D1050" s="82" t="s">
        <v>1800</v>
      </c>
      <c r="E1050" s="420">
        <v>6</v>
      </c>
      <c r="F1050" s="167">
        <v>0.2</v>
      </c>
      <c r="G1050" s="124" t="s">
        <v>1903</v>
      </c>
      <c r="H1050" s="82" t="s">
        <v>1904</v>
      </c>
      <c r="I1050" s="320">
        <v>451923</v>
      </c>
      <c r="J1050" s="320">
        <v>1229049</v>
      </c>
      <c r="K1050" s="25"/>
      <c r="L1050" s="82"/>
    </row>
    <row r="1051" spans="1:12" s="3" customFormat="1" ht="15.75" customHeight="1">
      <c r="A1051" s="752" t="s">
        <v>1905</v>
      </c>
      <c r="B1051" s="754"/>
      <c r="C1051" s="354"/>
      <c r="D1051" s="135"/>
      <c r="E1051" s="455"/>
      <c r="F1051" s="511"/>
      <c r="G1051" s="618"/>
      <c r="H1051" s="135"/>
      <c r="I1051" s="394"/>
      <c r="J1051" s="394"/>
      <c r="K1051" s="135"/>
      <c r="L1051" s="59"/>
    </row>
    <row r="1052" spans="1:12" s="8" customFormat="1" ht="15.75" customHeight="1">
      <c r="A1052" s="117" t="s">
        <v>1</v>
      </c>
      <c r="B1052" s="125" t="s">
        <v>1696</v>
      </c>
      <c r="C1052" s="359"/>
      <c r="D1052" s="67"/>
      <c r="E1052" s="460"/>
      <c r="F1052" s="519"/>
      <c r="G1052" s="611"/>
      <c r="H1052" s="67"/>
      <c r="I1052" s="396"/>
      <c r="J1052" s="396"/>
      <c r="K1052" s="67"/>
      <c r="L1052" s="67"/>
    </row>
    <row r="1053" spans="1:12" s="8" customFormat="1" ht="15.75" customHeight="1">
      <c r="A1053" s="24">
        <v>1</v>
      </c>
      <c r="B1053" s="44" t="s">
        <v>1906</v>
      </c>
      <c r="C1053" s="351" t="s">
        <v>197</v>
      </c>
      <c r="D1053" s="25" t="s">
        <v>376</v>
      </c>
      <c r="E1053" s="417">
        <v>36.7</v>
      </c>
      <c r="F1053" s="158">
        <v>8.85</v>
      </c>
      <c r="G1053" s="41" t="s">
        <v>1907</v>
      </c>
      <c r="H1053" s="24" t="s">
        <v>1908</v>
      </c>
      <c r="I1053" s="310">
        <v>454500</v>
      </c>
      <c r="J1053" s="310">
        <v>1225664</v>
      </c>
      <c r="K1053" s="25"/>
      <c r="L1053" s="51"/>
    </row>
    <row r="1054" spans="1:12" s="8" customFormat="1" ht="15.75" customHeight="1">
      <c r="A1054" s="24">
        <v>2</v>
      </c>
      <c r="B1054" s="51" t="s">
        <v>1909</v>
      </c>
      <c r="C1054" s="351" t="s">
        <v>197</v>
      </c>
      <c r="D1054" s="25" t="s">
        <v>376</v>
      </c>
      <c r="E1054" s="417">
        <v>37</v>
      </c>
      <c r="F1054" s="158">
        <v>6.2</v>
      </c>
      <c r="G1054" s="41" t="s">
        <v>1910</v>
      </c>
      <c r="H1054" s="24" t="s">
        <v>1911</v>
      </c>
      <c r="I1054" s="310">
        <v>455594</v>
      </c>
      <c r="J1054" s="310">
        <v>1225508</v>
      </c>
      <c r="K1054" s="25"/>
      <c r="L1054" s="186"/>
    </row>
    <row r="1055" spans="1:12" s="8" customFormat="1" ht="15.75" customHeight="1">
      <c r="A1055" s="24">
        <v>3</v>
      </c>
      <c r="B1055" s="51" t="s">
        <v>1912</v>
      </c>
      <c r="C1055" s="351" t="s">
        <v>197</v>
      </c>
      <c r="D1055" s="25" t="s">
        <v>376</v>
      </c>
      <c r="E1055" s="417">
        <v>22.16</v>
      </c>
      <c r="F1055" s="158">
        <v>3.5</v>
      </c>
      <c r="G1055" s="41" t="s">
        <v>1907</v>
      </c>
      <c r="H1055" s="24" t="s">
        <v>1908</v>
      </c>
      <c r="I1055" s="310">
        <v>454482</v>
      </c>
      <c r="J1055" s="310">
        <v>1225639</v>
      </c>
      <c r="K1055" s="25"/>
      <c r="L1055" s="51"/>
    </row>
    <row r="1056" spans="1:12" s="8" customFormat="1" ht="15.75" customHeight="1">
      <c r="A1056" s="24">
        <v>4</v>
      </c>
      <c r="B1056" s="51" t="s">
        <v>1913</v>
      </c>
      <c r="C1056" s="351" t="s">
        <v>197</v>
      </c>
      <c r="D1056" s="25" t="s">
        <v>376</v>
      </c>
      <c r="E1056" s="417">
        <v>19.35</v>
      </c>
      <c r="F1056" s="158">
        <v>1.7</v>
      </c>
      <c r="G1056" s="41" t="s">
        <v>1914</v>
      </c>
      <c r="H1056" s="24" t="s">
        <v>1915</v>
      </c>
      <c r="I1056" s="310">
        <v>454152</v>
      </c>
      <c r="J1056" s="310">
        <v>1225706</v>
      </c>
      <c r="K1056" s="25"/>
      <c r="L1056" s="51"/>
    </row>
    <row r="1057" spans="1:12" s="8" customFormat="1" ht="15.75" customHeight="1">
      <c r="A1057" s="24">
        <v>5</v>
      </c>
      <c r="B1057" s="51" t="s">
        <v>1916</v>
      </c>
      <c r="C1057" s="351" t="s">
        <v>197</v>
      </c>
      <c r="D1057" s="25" t="s">
        <v>376</v>
      </c>
      <c r="E1057" s="417">
        <v>8.32</v>
      </c>
      <c r="F1057" s="158">
        <v>0.5</v>
      </c>
      <c r="G1057" s="41" t="s">
        <v>1917</v>
      </c>
      <c r="H1057" s="24" t="s">
        <v>1918</v>
      </c>
      <c r="I1057" s="310">
        <v>454227</v>
      </c>
      <c r="J1057" s="310">
        <v>1225399</v>
      </c>
      <c r="K1057" s="25"/>
      <c r="L1057" s="51"/>
    </row>
    <row r="1058" spans="1:12" s="8" customFormat="1" ht="15.75" customHeight="1">
      <c r="A1058" s="24">
        <v>6</v>
      </c>
      <c r="B1058" s="51" t="s">
        <v>1919</v>
      </c>
      <c r="C1058" s="351" t="s">
        <v>197</v>
      </c>
      <c r="D1058" s="25" t="s">
        <v>376</v>
      </c>
      <c r="E1058" s="417">
        <v>13.5</v>
      </c>
      <c r="F1058" s="158">
        <v>3.28</v>
      </c>
      <c r="G1058" s="41" t="s">
        <v>1920</v>
      </c>
      <c r="H1058" s="24" t="s">
        <v>1921</v>
      </c>
      <c r="I1058" s="310">
        <v>454644</v>
      </c>
      <c r="J1058" s="310">
        <v>1225278</v>
      </c>
      <c r="K1058" s="25"/>
      <c r="L1058" s="186"/>
    </row>
    <row r="1059" spans="1:12" s="8" customFormat="1" ht="15.75" customHeight="1">
      <c r="A1059" s="24">
        <v>7</v>
      </c>
      <c r="B1059" s="51" t="s">
        <v>1922</v>
      </c>
      <c r="C1059" s="351" t="s">
        <v>197</v>
      </c>
      <c r="D1059" s="25" t="s">
        <v>376</v>
      </c>
      <c r="E1059" s="417">
        <v>16</v>
      </c>
      <c r="F1059" s="158">
        <v>4</v>
      </c>
      <c r="G1059" s="41" t="s">
        <v>1923</v>
      </c>
      <c r="H1059" s="24" t="s">
        <v>1924</v>
      </c>
      <c r="I1059" s="310">
        <v>455479</v>
      </c>
      <c r="J1059" s="310">
        <v>1225094</v>
      </c>
      <c r="K1059" s="25"/>
      <c r="L1059" s="186"/>
    </row>
    <row r="1060" spans="1:12" s="8" customFormat="1" ht="15.75" customHeight="1">
      <c r="A1060" s="24">
        <v>8</v>
      </c>
      <c r="B1060" s="51" t="s">
        <v>1925</v>
      </c>
      <c r="C1060" s="351" t="s">
        <v>197</v>
      </c>
      <c r="D1060" s="25" t="s">
        <v>376</v>
      </c>
      <c r="E1060" s="417">
        <v>2</v>
      </c>
      <c r="F1060" s="158">
        <v>0.5</v>
      </c>
      <c r="G1060" s="41" t="s">
        <v>1926</v>
      </c>
      <c r="H1060" s="24" t="s">
        <v>1051</v>
      </c>
      <c r="I1060" s="310">
        <v>454111</v>
      </c>
      <c r="J1060" s="310">
        <v>1225140</v>
      </c>
      <c r="K1060" s="25"/>
      <c r="L1060" s="51"/>
    </row>
    <row r="1061" spans="1:12" s="8" customFormat="1" ht="15.75" customHeight="1">
      <c r="A1061" s="24">
        <v>9</v>
      </c>
      <c r="B1061" s="51" t="s">
        <v>1927</v>
      </c>
      <c r="C1061" s="351" t="s">
        <v>3879</v>
      </c>
      <c r="D1061" s="25" t="s">
        <v>376</v>
      </c>
      <c r="E1061" s="417">
        <v>11.4</v>
      </c>
      <c r="F1061" s="158">
        <v>1.515</v>
      </c>
      <c r="G1061" s="41" t="s">
        <v>1928</v>
      </c>
      <c r="H1061" s="24" t="s">
        <v>1929</v>
      </c>
      <c r="I1061" s="310">
        <v>455013</v>
      </c>
      <c r="J1061" s="310">
        <v>1227736</v>
      </c>
      <c r="K1061" s="25"/>
      <c r="L1061" s="186"/>
    </row>
    <row r="1062" spans="1:12" s="8" customFormat="1" ht="15.75" customHeight="1">
      <c r="A1062" s="24">
        <v>10</v>
      </c>
      <c r="B1062" s="51" t="s">
        <v>1930</v>
      </c>
      <c r="C1062" s="351" t="s">
        <v>3879</v>
      </c>
      <c r="D1062" s="25" t="s">
        <v>376</v>
      </c>
      <c r="E1062" s="417">
        <v>9.3</v>
      </c>
      <c r="F1062" s="158">
        <v>0.4</v>
      </c>
      <c r="G1062" s="41" t="s">
        <v>1931</v>
      </c>
      <c r="H1062" s="24" t="s">
        <v>1932</v>
      </c>
      <c r="I1062" s="310">
        <v>455205</v>
      </c>
      <c r="J1062" s="310">
        <v>1227343</v>
      </c>
      <c r="K1062" s="25"/>
      <c r="L1062" s="51"/>
    </row>
    <row r="1063" spans="1:12" s="8" customFormat="1" ht="15.75" customHeight="1">
      <c r="A1063" s="24">
        <v>11</v>
      </c>
      <c r="B1063" s="51" t="s">
        <v>1933</v>
      </c>
      <c r="C1063" s="351" t="s">
        <v>3879</v>
      </c>
      <c r="D1063" s="25" t="s">
        <v>376</v>
      </c>
      <c r="E1063" s="417">
        <v>6</v>
      </c>
      <c r="F1063" s="158">
        <v>0.75</v>
      </c>
      <c r="G1063" s="41" t="s">
        <v>1931</v>
      </c>
      <c r="H1063" s="24" t="s">
        <v>1934</v>
      </c>
      <c r="I1063" s="310">
        <v>455220</v>
      </c>
      <c r="J1063" s="310">
        <v>1227335</v>
      </c>
      <c r="K1063" s="25"/>
      <c r="L1063" s="51"/>
    </row>
    <row r="1064" spans="1:12" s="8" customFormat="1" ht="15.75" customHeight="1">
      <c r="A1064" s="24">
        <v>12</v>
      </c>
      <c r="B1064" s="51" t="s">
        <v>1935</v>
      </c>
      <c r="C1064" s="351" t="s">
        <v>3879</v>
      </c>
      <c r="D1064" s="25" t="s">
        <v>376</v>
      </c>
      <c r="E1064" s="417">
        <v>8</v>
      </c>
      <c r="F1064" s="158">
        <v>0.5</v>
      </c>
      <c r="G1064" s="41" t="s">
        <v>1936</v>
      </c>
      <c r="H1064" s="24" t="s">
        <v>1934</v>
      </c>
      <c r="I1064" s="310">
        <v>455238</v>
      </c>
      <c r="J1064" s="310">
        <v>1227341</v>
      </c>
      <c r="K1064" s="25"/>
      <c r="L1064" s="51"/>
    </row>
    <row r="1065" spans="1:12" s="8" customFormat="1" ht="15.75" customHeight="1">
      <c r="A1065" s="24">
        <v>13</v>
      </c>
      <c r="B1065" s="51" t="s">
        <v>1937</v>
      </c>
      <c r="C1065" s="351" t="s">
        <v>3879</v>
      </c>
      <c r="D1065" s="25" t="s">
        <v>376</v>
      </c>
      <c r="E1065" s="417">
        <v>5.02</v>
      </c>
      <c r="F1065" s="158">
        <v>0.6</v>
      </c>
      <c r="G1065" s="41" t="s">
        <v>1938</v>
      </c>
      <c r="H1065" s="24" t="s">
        <v>1939</v>
      </c>
      <c r="I1065" s="310">
        <v>456137</v>
      </c>
      <c r="J1065" s="310">
        <v>1226452</v>
      </c>
      <c r="K1065" s="25"/>
      <c r="L1065" s="51"/>
    </row>
    <row r="1066" spans="1:12" s="8" customFormat="1" ht="15.75" customHeight="1">
      <c r="A1066" s="24">
        <v>14</v>
      </c>
      <c r="B1066" s="51" t="s">
        <v>1940</v>
      </c>
      <c r="C1066" s="351" t="s">
        <v>3879</v>
      </c>
      <c r="D1066" s="25" t="s">
        <v>376</v>
      </c>
      <c r="E1066" s="417">
        <v>28.09</v>
      </c>
      <c r="F1066" s="158">
        <v>3.62</v>
      </c>
      <c r="G1066" s="41" t="s">
        <v>1941</v>
      </c>
      <c r="H1066" s="24" t="s">
        <v>1911</v>
      </c>
      <c r="I1066" s="310">
        <v>456414</v>
      </c>
      <c r="J1066" s="310">
        <v>1226255</v>
      </c>
      <c r="K1066" s="25"/>
      <c r="L1066" s="51"/>
    </row>
    <row r="1067" spans="1:12" s="8" customFormat="1" ht="15.75" customHeight="1">
      <c r="A1067" s="24">
        <v>15</v>
      </c>
      <c r="B1067" s="51" t="s">
        <v>1942</v>
      </c>
      <c r="C1067" s="351" t="s">
        <v>3879</v>
      </c>
      <c r="D1067" s="25" t="s">
        <v>376</v>
      </c>
      <c r="E1067" s="417">
        <v>49.65</v>
      </c>
      <c r="F1067" s="158">
        <v>3.05</v>
      </c>
      <c r="G1067" s="41" t="s">
        <v>1943</v>
      </c>
      <c r="H1067" s="24" t="s">
        <v>1944</v>
      </c>
      <c r="I1067" s="310">
        <v>454454</v>
      </c>
      <c r="J1067" s="310">
        <v>1227038</v>
      </c>
      <c r="K1067" s="25"/>
      <c r="L1067" s="51"/>
    </row>
    <row r="1068" spans="1:12" s="8" customFormat="1" ht="15.75" customHeight="1">
      <c r="A1068" s="24">
        <v>16</v>
      </c>
      <c r="B1068" s="51" t="s">
        <v>1032</v>
      </c>
      <c r="C1068" s="351" t="s">
        <v>3879</v>
      </c>
      <c r="D1068" s="25" t="s">
        <v>376</v>
      </c>
      <c r="E1068" s="417">
        <v>8</v>
      </c>
      <c r="F1068" s="158">
        <v>0.8</v>
      </c>
      <c r="G1068" s="41" t="s">
        <v>1900</v>
      </c>
      <c r="H1068" s="24" t="s">
        <v>1945</v>
      </c>
      <c r="I1068" s="310">
        <v>451674</v>
      </c>
      <c r="J1068" s="310">
        <v>1228641</v>
      </c>
      <c r="K1068" s="25"/>
      <c r="L1068" s="24"/>
    </row>
    <row r="1069" spans="1:12" s="8" customFormat="1" ht="15.75" customHeight="1">
      <c r="A1069" s="24">
        <v>17</v>
      </c>
      <c r="B1069" s="51" t="s">
        <v>1946</v>
      </c>
      <c r="C1069" s="351" t="s">
        <v>3879</v>
      </c>
      <c r="D1069" s="25" t="s">
        <v>376</v>
      </c>
      <c r="E1069" s="417">
        <v>6.81</v>
      </c>
      <c r="F1069" s="158">
        <v>0.2</v>
      </c>
      <c r="G1069" s="41" t="s">
        <v>1947</v>
      </c>
      <c r="H1069" s="24" t="s">
        <v>1948</v>
      </c>
      <c r="I1069" s="310">
        <v>452030</v>
      </c>
      <c r="J1069" s="310">
        <v>1228154</v>
      </c>
      <c r="K1069" s="25"/>
      <c r="L1069" s="24"/>
    </row>
    <row r="1070" spans="1:12" s="8" customFormat="1" ht="15.75" customHeight="1">
      <c r="A1070" s="24">
        <v>18</v>
      </c>
      <c r="B1070" s="51" t="s">
        <v>1949</v>
      </c>
      <c r="C1070" s="351" t="s">
        <v>3879</v>
      </c>
      <c r="D1070" s="25" t="s">
        <v>376</v>
      </c>
      <c r="E1070" s="417">
        <v>35</v>
      </c>
      <c r="F1070" s="158">
        <v>1.7</v>
      </c>
      <c r="G1070" s="41" t="s">
        <v>1947</v>
      </c>
      <c r="H1070" s="24" t="s">
        <v>1950</v>
      </c>
      <c r="I1070" s="310">
        <v>452433</v>
      </c>
      <c r="J1070" s="310">
        <v>1227985</v>
      </c>
      <c r="K1070" s="25"/>
      <c r="L1070" s="24"/>
    </row>
    <row r="1071" spans="1:12" s="8" customFormat="1" ht="15.75" customHeight="1">
      <c r="A1071" s="24">
        <v>19</v>
      </c>
      <c r="B1071" s="51" t="s">
        <v>1951</v>
      </c>
      <c r="C1071" s="351" t="s">
        <v>3879</v>
      </c>
      <c r="D1071" s="25" t="s">
        <v>376</v>
      </c>
      <c r="E1071" s="417">
        <v>20</v>
      </c>
      <c r="F1071" s="158">
        <v>1</v>
      </c>
      <c r="G1071" s="41" t="s">
        <v>1952</v>
      </c>
      <c r="H1071" s="24" t="s">
        <v>1950</v>
      </c>
      <c r="I1071" s="310">
        <v>452790</v>
      </c>
      <c r="J1071" s="310">
        <v>1227802</v>
      </c>
      <c r="K1071" s="25"/>
      <c r="L1071" s="24"/>
    </row>
    <row r="1072" spans="1:12" s="8" customFormat="1" ht="15.75" customHeight="1">
      <c r="A1072" s="24">
        <v>20</v>
      </c>
      <c r="B1072" s="51" t="s">
        <v>1953</v>
      </c>
      <c r="C1072" s="351" t="s">
        <v>3879</v>
      </c>
      <c r="D1072" s="25" t="s">
        <v>376</v>
      </c>
      <c r="E1072" s="417">
        <v>15</v>
      </c>
      <c r="F1072" s="158">
        <v>0.8</v>
      </c>
      <c r="G1072" s="41" t="s">
        <v>1954</v>
      </c>
      <c r="H1072" s="24" t="s">
        <v>1955</v>
      </c>
      <c r="I1072" s="310">
        <v>453220</v>
      </c>
      <c r="J1072" s="310">
        <v>1227607</v>
      </c>
      <c r="K1072" s="25"/>
      <c r="L1072" s="24"/>
    </row>
    <row r="1073" spans="1:12" s="8" customFormat="1" ht="15.75" customHeight="1">
      <c r="A1073" s="24">
        <v>21</v>
      </c>
      <c r="B1073" s="51" t="s">
        <v>1956</v>
      </c>
      <c r="C1073" s="351" t="s">
        <v>3879</v>
      </c>
      <c r="D1073" s="25" t="s">
        <v>376</v>
      </c>
      <c r="E1073" s="417">
        <v>15</v>
      </c>
      <c r="F1073" s="158">
        <v>1</v>
      </c>
      <c r="G1073" s="41" t="s">
        <v>1957</v>
      </c>
      <c r="H1073" s="24" t="s">
        <v>1955</v>
      </c>
      <c r="I1073" s="310">
        <v>453220</v>
      </c>
      <c r="J1073" s="310">
        <v>1227607</v>
      </c>
      <c r="K1073" s="25"/>
      <c r="L1073" s="24"/>
    </row>
    <row r="1074" spans="1:12" s="8" customFormat="1" ht="15.75" customHeight="1">
      <c r="A1074" s="24">
        <v>22</v>
      </c>
      <c r="B1074" s="51" t="s">
        <v>1958</v>
      </c>
      <c r="C1074" s="351" t="s">
        <v>3879</v>
      </c>
      <c r="D1074" s="25" t="s">
        <v>376</v>
      </c>
      <c r="E1074" s="417">
        <v>15</v>
      </c>
      <c r="F1074" s="158">
        <v>0.5</v>
      </c>
      <c r="G1074" s="41" t="s">
        <v>1959</v>
      </c>
      <c r="H1074" s="24" t="s">
        <v>1955</v>
      </c>
      <c r="I1074" s="310">
        <v>453220</v>
      </c>
      <c r="J1074" s="310">
        <v>1227607</v>
      </c>
      <c r="K1074" s="25"/>
      <c r="L1074" s="24"/>
    </row>
    <row r="1075" spans="1:12" s="8" customFormat="1" ht="15.75" customHeight="1">
      <c r="A1075" s="24">
        <v>23</v>
      </c>
      <c r="B1075" s="44" t="s">
        <v>1960</v>
      </c>
      <c r="C1075" s="351" t="s">
        <v>164</v>
      </c>
      <c r="D1075" s="25" t="s">
        <v>376</v>
      </c>
      <c r="E1075" s="417">
        <v>18.54</v>
      </c>
      <c r="F1075" s="158">
        <v>1.9</v>
      </c>
      <c r="G1075" s="41" t="s">
        <v>1961</v>
      </c>
      <c r="H1075" s="24" t="s">
        <v>1051</v>
      </c>
      <c r="I1075" s="310">
        <v>456948</v>
      </c>
      <c r="J1075" s="310">
        <v>1225372</v>
      </c>
      <c r="K1075" s="25"/>
      <c r="L1075" s="187"/>
    </row>
    <row r="1076" spans="1:12" s="8" customFormat="1" ht="15.75" customHeight="1">
      <c r="A1076" s="24">
        <v>24</v>
      </c>
      <c r="B1076" s="44" t="s">
        <v>1962</v>
      </c>
      <c r="C1076" s="351" t="s">
        <v>164</v>
      </c>
      <c r="D1076" s="25" t="s">
        <v>376</v>
      </c>
      <c r="E1076" s="417">
        <v>31.19</v>
      </c>
      <c r="F1076" s="158">
        <v>3.5</v>
      </c>
      <c r="G1076" s="41" t="s">
        <v>1963</v>
      </c>
      <c r="H1076" s="24" t="s">
        <v>1263</v>
      </c>
      <c r="I1076" s="310">
        <v>457206</v>
      </c>
      <c r="J1076" s="310">
        <v>1225876</v>
      </c>
      <c r="K1076" s="25"/>
      <c r="L1076" s="188"/>
    </row>
    <row r="1077" spans="1:12" s="8" customFormat="1" ht="15.75" customHeight="1">
      <c r="A1077" s="24">
        <v>25</v>
      </c>
      <c r="B1077" s="51" t="s">
        <v>4182</v>
      </c>
      <c r="C1077" s="351" t="s">
        <v>164</v>
      </c>
      <c r="D1077" s="25" t="s">
        <v>376</v>
      </c>
      <c r="E1077" s="417">
        <v>9.2</v>
      </c>
      <c r="F1077" s="158">
        <v>1.05</v>
      </c>
      <c r="G1077" s="41" t="s">
        <v>1964</v>
      </c>
      <c r="H1077" s="24" t="s">
        <v>1965</v>
      </c>
      <c r="I1077" s="310">
        <v>457630</v>
      </c>
      <c r="J1077" s="310">
        <v>1224118</v>
      </c>
      <c r="K1077" s="25"/>
      <c r="L1077" s="186"/>
    </row>
    <row r="1078" spans="1:12" s="8" customFormat="1" ht="15.75" customHeight="1">
      <c r="A1078" s="24">
        <v>26</v>
      </c>
      <c r="B1078" s="44" t="s">
        <v>1966</v>
      </c>
      <c r="C1078" s="351" t="s">
        <v>164</v>
      </c>
      <c r="D1078" s="25" t="s">
        <v>376</v>
      </c>
      <c r="E1078" s="417">
        <v>38.5</v>
      </c>
      <c r="F1078" s="158">
        <v>5.4</v>
      </c>
      <c r="G1078" s="41" t="s">
        <v>1963</v>
      </c>
      <c r="H1078" s="24" t="s">
        <v>1967</v>
      </c>
      <c r="I1078" s="310">
        <v>457215</v>
      </c>
      <c r="J1078" s="310">
        <v>1225877</v>
      </c>
      <c r="K1078" s="25"/>
      <c r="L1078" s="186"/>
    </row>
    <row r="1079" spans="1:12" s="8" customFormat="1" ht="15.75" customHeight="1">
      <c r="A1079" s="24">
        <v>27</v>
      </c>
      <c r="B1079" s="51" t="s">
        <v>4183</v>
      </c>
      <c r="C1079" s="351" t="s">
        <v>164</v>
      </c>
      <c r="D1079" s="25" t="s">
        <v>376</v>
      </c>
      <c r="E1079" s="417">
        <v>10</v>
      </c>
      <c r="F1079" s="158">
        <v>0.15</v>
      </c>
      <c r="G1079" s="41" t="s">
        <v>1963</v>
      </c>
      <c r="H1079" s="24" t="s">
        <v>1968</v>
      </c>
      <c r="I1079" s="310">
        <v>457215</v>
      </c>
      <c r="J1079" s="310">
        <v>1226019</v>
      </c>
      <c r="K1079" s="25"/>
      <c r="L1079" s="51"/>
    </row>
    <row r="1080" spans="1:12" s="8" customFormat="1" ht="15.75" customHeight="1">
      <c r="A1080" s="24">
        <v>28</v>
      </c>
      <c r="B1080" s="51" t="s">
        <v>4184</v>
      </c>
      <c r="C1080" s="351" t="s">
        <v>164</v>
      </c>
      <c r="D1080" s="25" t="s">
        <v>376</v>
      </c>
      <c r="E1080" s="417">
        <v>6</v>
      </c>
      <c r="F1080" s="158">
        <v>0.75</v>
      </c>
      <c r="G1080" s="41" t="s">
        <v>1969</v>
      </c>
      <c r="H1080" s="24" t="s">
        <v>1970</v>
      </c>
      <c r="I1080" s="310">
        <v>457607</v>
      </c>
      <c r="J1080" s="310">
        <v>1226186</v>
      </c>
      <c r="K1080" s="25"/>
      <c r="L1080" s="51"/>
    </row>
    <row r="1081" spans="1:12" s="8" customFormat="1" ht="15.75" customHeight="1">
      <c r="A1081" s="24">
        <v>29</v>
      </c>
      <c r="B1081" s="51" t="s">
        <v>4185</v>
      </c>
      <c r="C1081" s="351" t="s">
        <v>164</v>
      </c>
      <c r="D1081" s="25" t="s">
        <v>376</v>
      </c>
      <c r="E1081" s="417">
        <v>8</v>
      </c>
      <c r="F1081" s="158">
        <v>0.8</v>
      </c>
      <c r="G1081" s="41" t="s">
        <v>1971</v>
      </c>
      <c r="H1081" s="24" t="s">
        <v>1932</v>
      </c>
      <c r="I1081" s="310">
        <v>457453</v>
      </c>
      <c r="J1081" s="310">
        <v>1226390</v>
      </c>
      <c r="K1081" s="25"/>
      <c r="L1081" s="51"/>
    </row>
    <row r="1082" spans="1:12" s="8" customFormat="1" ht="13.5">
      <c r="A1082" s="24">
        <v>30</v>
      </c>
      <c r="B1082" s="51" t="s">
        <v>4186</v>
      </c>
      <c r="C1082" s="351" t="s">
        <v>164</v>
      </c>
      <c r="D1082" s="25" t="s">
        <v>376</v>
      </c>
      <c r="E1082" s="417">
        <v>14.28</v>
      </c>
      <c r="F1082" s="158">
        <v>1.7</v>
      </c>
      <c r="G1082" s="41" t="s">
        <v>1972</v>
      </c>
      <c r="H1082" s="24" t="s">
        <v>1249</v>
      </c>
      <c r="I1082" s="310">
        <v>457450</v>
      </c>
      <c r="J1082" s="310">
        <v>1225848</v>
      </c>
      <c r="K1082" s="25"/>
      <c r="L1082" s="186"/>
    </row>
    <row r="1083" spans="1:12" s="8" customFormat="1" ht="15.75" customHeight="1">
      <c r="A1083" s="24">
        <v>31</v>
      </c>
      <c r="B1083" s="44" t="s">
        <v>1973</v>
      </c>
      <c r="C1083" s="351" t="s">
        <v>164</v>
      </c>
      <c r="D1083" s="25" t="s">
        <v>376</v>
      </c>
      <c r="E1083" s="417">
        <v>3</v>
      </c>
      <c r="F1083" s="158">
        <v>0.5</v>
      </c>
      <c r="G1083" s="41" t="s">
        <v>1974</v>
      </c>
      <c r="H1083" s="24" t="s">
        <v>1932</v>
      </c>
      <c r="I1083" s="310">
        <v>458023</v>
      </c>
      <c r="J1083" s="310">
        <v>1225576</v>
      </c>
      <c r="K1083" s="25"/>
      <c r="L1083" s="51"/>
    </row>
    <row r="1084" spans="1:12" s="8" customFormat="1" ht="15.75" customHeight="1">
      <c r="A1084" s="24">
        <v>32</v>
      </c>
      <c r="B1084" s="44" t="s">
        <v>1975</v>
      </c>
      <c r="C1084" s="351" t="s">
        <v>164</v>
      </c>
      <c r="D1084" s="25" t="s">
        <v>376</v>
      </c>
      <c r="E1084" s="417">
        <v>1</v>
      </c>
      <c r="F1084" s="158">
        <v>0.7</v>
      </c>
      <c r="G1084" s="41" t="s">
        <v>1976</v>
      </c>
      <c r="H1084" s="24" t="s">
        <v>1051</v>
      </c>
      <c r="I1084" s="310">
        <v>458225</v>
      </c>
      <c r="J1084" s="310">
        <v>1225198</v>
      </c>
      <c r="K1084" s="25"/>
      <c r="L1084" s="51"/>
    </row>
    <row r="1085" spans="1:12" s="8" customFormat="1" ht="15.75" customHeight="1">
      <c r="A1085" s="24">
        <v>33</v>
      </c>
      <c r="B1085" s="51" t="s">
        <v>4187</v>
      </c>
      <c r="C1085" s="351" t="s">
        <v>164</v>
      </c>
      <c r="D1085" s="25" t="s">
        <v>376</v>
      </c>
      <c r="E1085" s="417">
        <v>28.87</v>
      </c>
      <c r="F1085" s="158">
        <v>6</v>
      </c>
      <c r="G1085" s="41" t="s">
        <v>1977</v>
      </c>
      <c r="H1085" s="24" t="s">
        <v>1968</v>
      </c>
      <c r="I1085" s="310">
        <v>457687</v>
      </c>
      <c r="J1085" s="310">
        <v>1225301</v>
      </c>
      <c r="K1085" s="25"/>
      <c r="L1085" s="186"/>
    </row>
    <row r="1086" spans="1:12" s="8" customFormat="1" ht="15.75" customHeight="1">
      <c r="A1086" s="24">
        <v>34</v>
      </c>
      <c r="B1086" s="51" t="s">
        <v>4188</v>
      </c>
      <c r="C1086" s="351" t="s">
        <v>164</v>
      </c>
      <c r="D1086" s="25" t="s">
        <v>376</v>
      </c>
      <c r="E1086" s="417">
        <v>14</v>
      </c>
      <c r="F1086" s="158">
        <v>1</v>
      </c>
      <c r="G1086" s="41" t="s">
        <v>1964</v>
      </c>
      <c r="H1086" s="24" t="s">
        <v>1965</v>
      </c>
      <c r="I1086" s="310">
        <v>457630</v>
      </c>
      <c r="J1086" s="310">
        <v>1224118</v>
      </c>
      <c r="K1086" s="25"/>
      <c r="L1086" s="51"/>
    </row>
    <row r="1087" spans="1:12" s="8" customFormat="1" ht="15.75" customHeight="1">
      <c r="A1087" s="24">
        <v>35</v>
      </c>
      <c r="B1087" s="597" t="s">
        <v>1978</v>
      </c>
      <c r="C1087" s="351" t="s">
        <v>164</v>
      </c>
      <c r="D1087" s="25" t="s">
        <v>376</v>
      </c>
      <c r="E1087" s="417">
        <v>26.59</v>
      </c>
      <c r="F1087" s="158">
        <v>5.1</v>
      </c>
      <c r="G1087" s="41" t="s">
        <v>1979</v>
      </c>
      <c r="H1087" s="24" t="s">
        <v>1051</v>
      </c>
      <c r="I1087" s="310">
        <v>456521</v>
      </c>
      <c r="J1087" s="310">
        <v>1224645</v>
      </c>
      <c r="K1087" s="25"/>
      <c r="L1087" s="51"/>
    </row>
    <row r="1088" spans="1:12" s="8" customFormat="1" ht="15.75" customHeight="1">
      <c r="A1088" s="24">
        <v>36</v>
      </c>
      <c r="B1088" s="51" t="s">
        <v>1980</v>
      </c>
      <c r="C1088" s="351" t="s">
        <v>164</v>
      </c>
      <c r="D1088" s="25" t="s">
        <v>376</v>
      </c>
      <c r="E1088" s="417">
        <v>24.49</v>
      </c>
      <c r="F1088" s="158">
        <v>3.95</v>
      </c>
      <c r="G1088" s="41" t="s">
        <v>1981</v>
      </c>
      <c r="H1088" s="24" t="s">
        <v>1982</v>
      </c>
      <c r="I1088" s="310">
        <v>458787</v>
      </c>
      <c r="J1088" s="310">
        <v>1225502</v>
      </c>
      <c r="K1088" s="25"/>
      <c r="L1088" s="51"/>
    </row>
    <row r="1089" spans="1:12" s="8" customFormat="1" ht="15.75" customHeight="1">
      <c r="A1089" s="82">
        <v>37</v>
      </c>
      <c r="B1089" s="92" t="s">
        <v>1983</v>
      </c>
      <c r="C1089" s="360" t="s">
        <v>1984</v>
      </c>
      <c r="D1089" s="25" t="s">
        <v>376</v>
      </c>
      <c r="E1089" s="420">
        <v>28.468</v>
      </c>
      <c r="F1089" s="167">
        <v>0.6</v>
      </c>
      <c r="G1089" s="124" t="s">
        <v>1985</v>
      </c>
      <c r="H1089" s="82" t="s">
        <v>1986</v>
      </c>
      <c r="I1089" s="316">
        <v>451386</v>
      </c>
      <c r="J1089" s="316">
        <v>1227607</v>
      </c>
      <c r="K1089" s="25"/>
      <c r="L1089" s="82"/>
    </row>
    <row r="1090" spans="1:12" s="3" customFormat="1" ht="15.75" customHeight="1">
      <c r="A1090" s="752" t="s">
        <v>1987</v>
      </c>
      <c r="B1090" s="754"/>
      <c r="C1090" s="354"/>
      <c r="D1090" s="135"/>
      <c r="E1090" s="455"/>
      <c r="F1090" s="511"/>
      <c r="G1090" s="618"/>
      <c r="H1090" s="135"/>
      <c r="I1090" s="394"/>
      <c r="J1090" s="394"/>
      <c r="K1090" s="135"/>
      <c r="L1090" s="59"/>
    </row>
    <row r="1091" spans="1:12" s="8" customFormat="1" ht="15.75" customHeight="1">
      <c r="A1091" s="117" t="s">
        <v>1</v>
      </c>
      <c r="B1091" s="125" t="s">
        <v>1696</v>
      </c>
      <c r="C1091" s="359"/>
      <c r="D1091" s="67"/>
      <c r="E1091" s="460"/>
      <c r="F1091" s="519"/>
      <c r="G1091" s="611"/>
      <c r="H1091" s="67"/>
      <c r="I1091" s="396"/>
      <c r="J1091" s="396"/>
      <c r="K1091" s="67"/>
      <c r="L1091" s="67"/>
    </row>
    <row r="1092" spans="1:12" s="13" customFormat="1" ht="15.75" customHeight="1">
      <c r="A1092" s="24">
        <v>1</v>
      </c>
      <c r="B1092" s="51" t="s">
        <v>1988</v>
      </c>
      <c r="C1092" s="351" t="s">
        <v>1989</v>
      </c>
      <c r="D1092" s="25" t="s">
        <v>376</v>
      </c>
      <c r="E1092" s="417">
        <v>22.8</v>
      </c>
      <c r="F1092" s="158">
        <v>3.77</v>
      </c>
      <c r="G1092" s="41" t="s">
        <v>1990</v>
      </c>
      <c r="H1092" s="24" t="s">
        <v>1991</v>
      </c>
      <c r="I1092" s="310">
        <v>458584</v>
      </c>
      <c r="J1092" s="310">
        <v>1229605</v>
      </c>
      <c r="K1092" s="25"/>
      <c r="L1092" s="24"/>
    </row>
    <row r="1093" spans="1:12" s="13" customFormat="1" ht="15.75" customHeight="1">
      <c r="A1093" s="24">
        <v>2</v>
      </c>
      <c r="B1093" s="51" t="s">
        <v>1992</v>
      </c>
      <c r="C1093" s="351" t="s">
        <v>1989</v>
      </c>
      <c r="D1093" s="25" t="s">
        <v>376</v>
      </c>
      <c r="E1093" s="417">
        <v>0.3</v>
      </c>
      <c r="F1093" s="158">
        <v>0.081</v>
      </c>
      <c r="G1093" s="41" t="s">
        <v>1993</v>
      </c>
      <c r="H1093" s="24" t="s">
        <v>1792</v>
      </c>
      <c r="I1093" s="310">
        <v>458631</v>
      </c>
      <c r="J1093" s="310">
        <v>1229071</v>
      </c>
      <c r="K1093" s="25"/>
      <c r="L1093" s="24"/>
    </row>
    <row r="1094" spans="1:12" s="13" customFormat="1" ht="15.75" customHeight="1">
      <c r="A1094" s="24">
        <v>3</v>
      </c>
      <c r="B1094" s="51" t="s">
        <v>1994</v>
      </c>
      <c r="C1094" s="351" t="s">
        <v>1989</v>
      </c>
      <c r="D1094" s="25" t="s">
        <v>376</v>
      </c>
      <c r="E1094" s="417">
        <v>14.3</v>
      </c>
      <c r="F1094" s="158">
        <v>1.885</v>
      </c>
      <c r="G1094" s="41" t="s">
        <v>1995</v>
      </c>
      <c r="H1094" s="24" t="s">
        <v>1996</v>
      </c>
      <c r="I1094" s="310">
        <v>458997</v>
      </c>
      <c r="J1094" s="310">
        <v>1230179</v>
      </c>
      <c r="K1094" s="25"/>
      <c r="L1094" s="24"/>
    </row>
    <row r="1095" spans="1:12" s="13" customFormat="1" ht="15.75" customHeight="1">
      <c r="A1095" s="24">
        <v>4</v>
      </c>
      <c r="B1095" s="51" t="s">
        <v>1997</v>
      </c>
      <c r="C1095" s="351" t="s">
        <v>1989</v>
      </c>
      <c r="D1095" s="25" t="s">
        <v>376</v>
      </c>
      <c r="E1095" s="417">
        <v>0.6</v>
      </c>
      <c r="F1095" s="158">
        <v>0.186</v>
      </c>
      <c r="G1095" s="41" t="s">
        <v>1998</v>
      </c>
      <c r="H1095" s="24" t="s">
        <v>1999</v>
      </c>
      <c r="I1095" s="310">
        <v>458761</v>
      </c>
      <c r="J1095" s="310">
        <v>1227934</v>
      </c>
      <c r="K1095" s="25"/>
      <c r="L1095" s="24"/>
    </row>
    <row r="1096" spans="1:12" s="13" customFormat="1" ht="15.75" customHeight="1">
      <c r="A1096" s="24">
        <v>5</v>
      </c>
      <c r="B1096" s="51" t="s">
        <v>2000</v>
      </c>
      <c r="C1096" s="351" t="s">
        <v>1989</v>
      </c>
      <c r="D1096" s="25" t="s">
        <v>376</v>
      </c>
      <c r="E1096" s="417">
        <v>11.8</v>
      </c>
      <c r="F1096" s="158">
        <v>1.329</v>
      </c>
      <c r="G1096" s="41" t="s">
        <v>2001</v>
      </c>
      <c r="H1096" s="24" t="s">
        <v>2002</v>
      </c>
      <c r="I1096" s="319">
        <v>458594</v>
      </c>
      <c r="J1096" s="310">
        <v>1228578</v>
      </c>
      <c r="K1096" s="25"/>
      <c r="L1096" s="24"/>
    </row>
    <row r="1097" spans="1:12" s="13" customFormat="1" ht="15.75" customHeight="1">
      <c r="A1097" s="24">
        <v>6</v>
      </c>
      <c r="B1097" s="51" t="s">
        <v>2003</v>
      </c>
      <c r="C1097" s="351" t="s">
        <v>1989</v>
      </c>
      <c r="D1097" s="25" t="s">
        <v>376</v>
      </c>
      <c r="E1097" s="417">
        <v>5.2</v>
      </c>
      <c r="F1097" s="158">
        <v>0.716</v>
      </c>
      <c r="G1097" s="41" t="s">
        <v>2004</v>
      </c>
      <c r="H1097" s="24" t="s">
        <v>2005</v>
      </c>
      <c r="I1097" s="310">
        <v>458931</v>
      </c>
      <c r="J1097" s="310">
        <v>1227884</v>
      </c>
      <c r="K1097" s="25"/>
      <c r="L1097" s="24"/>
    </row>
    <row r="1098" spans="1:12" s="13" customFormat="1" ht="15.75" customHeight="1">
      <c r="A1098" s="24">
        <v>7</v>
      </c>
      <c r="B1098" s="51" t="s">
        <v>2006</v>
      </c>
      <c r="C1098" s="351" t="s">
        <v>1989</v>
      </c>
      <c r="D1098" s="25" t="s">
        <v>376</v>
      </c>
      <c r="E1098" s="417">
        <v>4.2</v>
      </c>
      <c r="F1098" s="158">
        <v>0.314</v>
      </c>
      <c r="G1098" s="41" t="s">
        <v>2007</v>
      </c>
      <c r="H1098" s="24" t="s">
        <v>1792</v>
      </c>
      <c r="I1098" s="310">
        <v>458622</v>
      </c>
      <c r="J1098" s="310">
        <v>1229072</v>
      </c>
      <c r="K1098" s="25"/>
      <c r="L1098" s="24"/>
    </row>
    <row r="1099" spans="1:12" s="13" customFormat="1" ht="15.75" customHeight="1">
      <c r="A1099" s="24">
        <v>8</v>
      </c>
      <c r="B1099" s="51" t="s">
        <v>2008</v>
      </c>
      <c r="C1099" s="351" t="s">
        <v>1989</v>
      </c>
      <c r="D1099" s="25" t="s">
        <v>376</v>
      </c>
      <c r="E1099" s="417">
        <v>32.76</v>
      </c>
      <c r="F1099" s="158">
        <v>2.921</v>
      </c>
      <c r="G1099" s="41" t="s">
        <v>1993</v>
      </c>
      <c r="H1099" s="24" t="s">
        <v>1792</v>
      </c>
      <c r="I1099" s="310">
        <v>458631</v>
      </c>
      <c r="J1099" s="310">
        <v>1229071</v>
      </c>
      <c r="K1099" s="25"/>
      <c r="L1099" s="24"/>
    </row>
    <row r="1100" spans="1:12" s="13" customFormat="1" ht="15.75" customHeight="1">
      <c r="A1100" s="24">
        <v>9</v>
      </c>
      <c r="B1100" s="51" t="s">
        <v>2009</v>
      </c>
      <c r="C1100" s="351" t="s">
        <v>1989</v>
      </c>
      <c r="D1100" s="25" t="s">
        <v>376</v>
      </c>
      <c r="E1100" s="417">
        <v>2.9</v>
      </c>
      <c r="F1100" s="158">
        <v>0.922</v>
      </c>
      <c r="G1100" s="41" t="s">
        <v>2010</v>
      </c>
      <c r="H1100" s="24" t="s">
        <v>1851</v>
      </c>
      <c r="I1100" s="319">
        <v>458554</v>
      </c>
      <c r="J1100" s="310">
        <v>1227987</v>
      </c>
      <c r="K1100" s="25"/>
      <c r="L1100" s="24"/>
    </row>
    <row r="1101" spans="1:12" s="13" customFormat="1" ht="15.75" customHeight="1">
      <c r="A1101" s="24">
        <v>10</v>
      </c>
      <c r="B1101" s="51" t="s">
        <v>2011</v>
      </c>
      <c r="C1101" s="351" t="s">
        <v>1989</v>
      </c>
      <c r="D1101" s="25" t="s">
        <v>376</v>
      </c>
      <c r="E1101" s="417">
        <v>6.6</v>
      </c>
      <c r="F1101" s="158">
        <v>1.561</v>
      </c>
      <c r="G1101" s="41" t="s">
        <v>2012</v>
      </c>
      <c r="H1101" s="24" t="s">
        <v>1999</v>
      </c>
      <c r="I1101" s="310">
        <v>458936</v>
      </c>
      <c r="J1101" s="310">
        <v>1228310</v>
      </c>
      <c r="K1101" s="25"/>
      <c r="L1101" s="24"/>
    </row>
    <row r="1102" spans="1:12" s="13" customFormat="1" ht="15.75" customHeight="1">
      <c r="A1102" s="24">
        <v>11</v>
      </c>
      <c r="B1102" s="51" t="s">
        <v>2013</v>
      </c>
      <c r="C1102" s="351" t="s">
        <v>1989</v>
      </c>
      <c r="D1102" s="25" t="s">
        <v>376</v>
      </c>
      <c r="E1102" s="417">
        <v>26.26</v>
      </c>
      <c r="F1102" s="158">
        <v>1.394</v>
      </c>
      <c r="G1102" s="41" t="s">
        <v>2014</v>
      </c>
      <c r="H1102" s="24" t="s">
        <v>1856</v>
      </c>
      <c r="I1102" s="310">
        <v>458561</v>
      </c>
      <c r="J1102" s="310">
        <v>1227990</v>
      </c>
      <c r="K1102" s="25"/>
      <c r="L1102" s="24"/>
    </row>
    <row r="1103" spans="1:12" s="13" customFormat="1" ht="15.75" customHeight="1">
      <c r="A1103" s="24">
        <v>12</v>
      </c>
      <c r="B1103" s="51" t="s">
        <v>2015</v>
      </c>
      <c r="C1103" s="351" t="s">
        <v>1989</v>
      </c>
      <c r="D1103" s="25" t="s">
        <v>376</v>
      </c>
      <c r="E1103" s="417">
        <v>2</v>
      </c>
      <c r="F1103" s="158">
        <v>0.27</v>
      </c>
      <c r="G1103" s="41" t="s">
        <v>2016</v>
      </c>
      <c r="H1103" s="24" t="s">
        <v>2017</v>
      </c>
      <c r="I1103" s="310">
        <v>459208</v>
      </c>
      <c r="J1103" s="310">
        <v>1228022</v>
      </c>
      <c r="K1103" s="25"/>
      <c r="L1103" s="24"/>
    </row>
    <row r="1104" spans="1:12" s="13" customFormat="1" ht="15.75" customHeight="1">
      <c r="A1104" s="24">
        <v>13</v>
      </c>
      <c r="B1104" s="51" t="s">
        <v>2018</v>
      </c>
      <c r="C1104" s="351" t="s">
        <v>1989</v>
      </c>
      <c r="D1104" s="25" t="s">
        <v>376</v>
      </c>
      <c r="E1104" s="417">
        <v>8</v>
      </c>
      <c r="F1104" s="158">
        <v>0.528</v>
      </c>
      <c r="G1104" s="41" t="s">
        <v>1998</v>
      </c>
      <c r="H1104" s="24" t="s">
        <v>1999</v>
      </c>
      <c r="I1104" s="310">
        <v>458761</v>
      </c>
      <c r="J1104" s="310">
        <v>1227934</v>
      </c>
      <c r="K1104" s="25"/>
      <c r="L1104" s="24"/>
    </row>
    <row r="1105" spans="1:12" s="13" customFormat="1" ht="15.75" customHeight="1">
      <c r="A1105" s="24">
        <v>14</v>
      </c>
      <c r="B1105" s="51" t="s">
        <v>2019</v>
      </c>
      <c r="C1105" s="351" t="s">
        <v>1989</v>
      </c>
      <c r="D1105" s="25" t="s">
        <v>376</v>
      </c>
      <c r="E1105" s="417">
        <v>12</v>
      </c>
      <c r="F1105" s="158">
        <v>1.032</v>
      </c>
      <c r="G1105" s="41" t="s">
        <v>2004</v>
      </c>
      <c r="H1105" s="24" t="s">
        <v>2005</v>
      </c>
      <c r="I1105" s="310">
        <v>458931</v>
      </c>
      <c r="J1105" s="310">
        <v>1227884</v>
      </c>
      <c r="K1105" s="25"/>
      <c r="L1105" s="24"/>
    </row>
    <row r="1106" spans="1:12" s="13" customFormat="1" ht="15.75" customHeight="1">
      <c r="A1106" s="24">
        <v>15</v>
      </c>
      <c r="B1106" s="51" t="s">
        <v>2020</v>
      </c>
      <c r="C1106" s="351" t="s">
        <v>1989</v>
      </c>
      <c r="D1106" s="25" t="s">
        <v>376</v>
      </c>
      <c r="E1106" s="417">
        <v>2</v>
      </c>
      <c r="F1106" s="158">
        <v>0.451</v>
      </c>
      <c r="G1106" s="41" t="s">
        <v>2021</v>
      </c>
      <c r="H1106" s="24" t="s">
        <v>2022</v>
      </c>
      <c r="I1106" s="310">
        <v>459216</v>
      </c>
      <c r="J1106" s="310">
        <v>1228105</v>
      </c>
      <c r="K1106" s="25"/>
      <c r="L1106" s="24"/>
    </row>
    <row r="1107" spans="1:12" s="13" customFormat="1" ht="15.75" customHeight="1">
      <c r="A1107" s="24">
        <v>16</v>
      </c>
      <c r="B1107" s="51" t="s">
        <v>2023</v>
      </c>
      <c r="C1107" s="351" t="s">
        <v>1989</v>
      </c>
      <c r="D1107" s="25" t="s">
        <v>376</v>
      </c>
      <c r="E1107" s="417">
        <v>9.2</v>
      </c>
      <c r="F1107" s="158">
        <v>0.667</v>
      </c>
      <c r="G1107" s="41" t="s">
        <v>2016</v>
      </c>
      <c r="H1107" s="24" t="s">
        <v>2017</v>
      </c>
      <c r="I1107" s="310">
        <v>459208</v>
      </c>
      <c r="J1107" s="310">
        <v>1228022</v>
      </c>
      <c r="K1107" s="25"/>
      <c r="L1107" s="24"/>
    </row>
    <row r="1108" spans="1:12" s="13" customFormat="1" ht="15.75" customHeight="1">
      <c r="A1108" s="24">
        <v>17</v>
      </c>
      <c r="B1108" s="51" t="s">
        <v>2024</v>
      </c>
      <c r="C1108" s="351" t="s">
        <v>1989</v>
      </c>
      <c r="D1108" s="25" t="s">
        <v>376</v>
      </c>
      <c r="E1108" s="417">
        <v>3.2</v>
      </c>
      <c r="F1108" s="158">
        <v>0.486</v>
      </c>
      <c r="G1108" s="41" t="s">
        <v>2025</v>
      </c>
      <c r="H1108" s="24" t="s">
        <v>2026</v>
      </c>
      <c r="I1108" s="310">
        <v>459035</v>
      </c>
      <c r="J1108" s="310">
        <v>1227229</v>
      </c>
      <c r="K1108" s="25"/>
      <c r="L1108" s="24"/>
    </row>
    <row r="1109" spans="1:12" s="13" customFormat="1" ht="15.75" customHeight="1">
      <c r="A1109" s="24">
        <v>18</v>
      </c>
      <c r="B1109" s="51" t="s">
        <v>2027</v>
      </c>
      <c r="C1109" s="351" t="s">
        <v>1989</v>
      </c>
      <c r="D1109" s="25" t="s">
        <v>376</v>
      </c>
      <c r="E1109" s="417">
        <v>13.7</v>
      </c>
      <c r="F1109" s="158">
        <v>1.986</v>
      </c>
      <c r="G1109" s="41" t="s">
        <v>2028</v>
      </c>
      <c r="H1109" s="24" t="s">
        <v>2029</v>
      </c>
      <c r="I1109" s="319">
        <v>459018</v>
      </c>
      <c r="J1109" s="310">
        <v>1227252</v>
      </c>
      <c r="K1109" s="25"/>
      <c r="L1109" s="24"/>
    </row>
    <row r="1110" spans="1:12" s="13" customFormat="1" ht="15.75" customHeight="1">
      <c r="A1110" s="24">
        <v>19</v>
      </c>
      <c r="B1110" s="51" t="s">
        <v>2030</v>
      </c>
      <c r="C1110" s="351" t="s">
        <v>1989</v>
      </c>
      <c r="D1110" s="25" t="s">
        <v>376</v>
      </c>
      <c r="E1110" s="417">
        <v>9.17</v>
      </c>
      <c r="F1110" s="158">
        <v>0.524</v>
      </c>
      <c r="G1110" s="41" t="s">
        <v>2031</v>
      </c>
      <c r="H1110" s="24" t="s">
        <v>2032</v>
      </c>
      <c r="I1110" s="310">
        <v>459510</v>
      </c>
      <c r="J1110" s="310">
        <v>1228867</v>
      </c>
      <c r="K1110" s="25"/>
      <c r="L1110" s="24"/>
    </row>
    <row r="1111" spans="1:12" s="13" customFormat="1" ht="15.75" customHeight="1">
      <c r="A1111" s="24">
        <v>20</v>
      </c>
      <c r="B1111" s="51" t="s">
        <v>2033</v>
      </c>
      <c r="C1111" s="351" t="s">
        <v>1989</v>
      </c>
      <c r="D1111" s="25" t="s">
        <v>376</v>
      </c>
      <c r="E1111" s="417">
        <v>9.9</v>
      </c>
      <c r="F1111" s="158">
        <v>1.341</v>
      </c>
      <c r="G1111" s="41" t="s">
        <v>2034</v>
      </c>
      <c r="H1111" s="24" t="s">
        <v>2035</v>
      </c>
      <c r="I1111" s="310">
        <v>459373</v>
      </c>
      <c r="J1111" s="310">
        <v>1229157</v>
      </c>
      <c r="K1111" s="25"/>
      <c r="L1111" s="24"/>
    </row>
    <row r="1112" spans="1:12" s="13" customFormat="1" ht="15.75" customHeight="1">
      <c r="A1112" s="24">
        <v>21</v>
      </c>
      <c r="B1112" s="51" t="s">
        <v>2036</v>
      </c>
      <c r="C1112" s="351" t="s">
        <v>1989</v>
      </c>
      <c r="D1112" s="25" t="s">
        <v>376</v>
      </c>
      <c r="E1112" s="417">
        <v>5.3</v>
      </c>
      <c r="F1112" s="158">
        <v>0.622</v>
      </c>
      <c r="G1112" s="41" t="s">
        <v>2037</v>
      </c>
      <c r="H1112" s="24" t="s">
        <v>137</v>
      </c>
      <c r="I1112" s="310">
        <v>459577</v>
      </c>
      <c r="J1112" s="310">
        <v>1228350</v>
      </c>
      <c r="K1112" s="25"/>
      <c r="L1112" s="24"/>
    </row>
    <row r="1113" spans="1:12" s="13" customFormat="1" ht="15.75" customHeight="1">
      <c r="A1113" s="24">
        <v>22</v>
      </c>
      <c r="B1113" s="51" t="s">
        <v>2038</v>
      </c>
      <c r="C1113" s="351" t="s">
        <v>1989</v>
      </c>
      <c r="D1113" s="25" t="s">
        <v>376</v>
      </c>
      <c r="E1113" s="417">
        <v>7.3</v>
      </c>
      <c r="F1113" s="158">
        <v>0.529</v>
      </c>
      <c r="G1113" s="41" t="s">
        <v>2039</v>
      </c>
      <c r="H1113" s="24" t="s">
        <v>2040</v>
      </c>
      <c r="I1113" s="310">
        <v>459606</v>
      </c>
      <c r="J1113" s="310">
        <v>1228015</v>
      </c>
      <c r="K1113" s="25"/>
      <c r="L1113" s="24"/>
    </row>
    <row r="1114" spans="1:12" s="13" customFormat="1" ht="15.75" customHeight="1">
      <c r="A1114" s="24">
        <v>23</v>
      </c>
      <c r="B1114" s="51" t="s">
        <v>2041</v>
      </c>
      <c r="C1114" s="351" t="s">
        <v>1989</v>
      </c>
      <c r="D1114" s="25" t="s">
        <v>376</v>
      </c>
      <c r="E1114" s="417">
        <v>4.8</v>
      </c>
      <c r="F1114" s="158">
        <v>1.316</v>
      </c>
      <c r="G1114" s="41" t="s">
        <v>2042</v>
      </c>
      <c r="H1114" s="24" t="s">
        <v>2043</v>
      </c>
      <c r="I1114" s="310">
        <v>459583</v>
      </c>
      <c r="J1114" s="310">
        <v>1228279</v>
      </c>
      <c r="K1114" s="25"/>
      <c r="L1114" s="24"/>
    </row>
    <row r="1115" spans="1:12" s="13" customFormat="1" ht="15.75" customHeight="1">
      <c r="A1115" s="24">
        <v>24</v>
      </c>
      <c r="B1115" s="51" t="s">
        <v>2044</v>
      </c>
      <c r="C1115" s="351" t="s">
        <v>1989</v>
      </c>
      <c r="D1115" s="25" t="s">
        <v>376</v>
      </c>
      <c r="E1115" s="417">
        <v>1.5</v>
      </c>
      <c r="F1115" s="158">
        <v>0.297</v>
      </c>
      <c r="G1115" s="41" t="s">
        <v>1725</v>
      </c>
      <c r="H1115" s="24" t="s">
        <v>2045</v>
      </c>
      <c r="I1115" s="310">
        <v>459557</v>
      </c>
      <c r="J1115" s="310">
        <v>1227511</v>
      </c>
      <c r="K1115" s="25"/>
      <c r="L1115" s="24"/>
    </row>
    <row r="1116" spans="1:12" s="13" customFormat="1" ht="15.75" customHeight="1">
      <c r="A1116" s="24">
        <v>25</v>
      </c>
      <c r="B1116" s="51" t="s">
        <v>2046</v>
      </c>
      <c r="C1116" s="351" t="s">
        <v>1989</v>
      </c>
      <c r="D1116" s="25" t="s">
        <v>376</v>
      </c>
      <c r="E1116" s="417">
        <v>1.3</v>
      </c>
      <c r="F1116" s="158">
        <v>0.306</v>
      </c>
      <c r="G1116" s="41" t="s">
        <v>2047</v>
      </c>
      <c r="H1116" s="24" t="s">
        <v>341</v>
      </c>
      <c r="I1116" s="310">
        <v>459557</v>
      </c>
      <c r="J1116" s="310">
        <v>1227465</v>
      </c>
      <c r="K1116" s="25"/>
      <c r="L1116" s="24"/>
    </row>
    <row r="1117" spans="1:12" s="13" customFormat="1" ht="15.75" customHeight="1">
      <c r="A1117" s="24">
        <v>26</v>
      </c>
      <c r="B1117" s="51" t="s">
        <v>2048</v>
      </c>
      <c r="C1117" s="351" t="s">
        <v>1989</v>
      </c>
      <c r="D1117" s="25" t="s">
        <v>376</v>
      </c>
      <c r="E1117" s="417">
        <v>1.2</v>
      </c>
      <c r="F1117" s="158">
        <v>0.414</v>
      </c>
      <c r="G1117" s="41" t="s">
        <v>2049</v>
      </c>
      <c r="H1117" s="24" t="s">
        <v>2050</v>
      </c>
      <c r="I1117" s="310">
        <v>459572</v>
      </c>
      <c r="J1117" s="310">
        <v>1227409</v>
      </c>
      <c r="K1117" s="25"/>
      <c r="L1117" s="24"/>
    </row>
    <row r="1118" spans="1:12" s="13" customFormat="1" ht="15.75" customHeight="1">
      <c r="A1118" s="24">
        <v>27</v>
      </c>
      <c r="B1118" s="44" t="s">
        <v>2051</v>
      </c>
      <c r="C1118" s="351" t="s">
        <v>1989</v>
      </c>
      <c r="D1118" s="25" t="s">
        <v>376</v>
      </c>
      <c r="E1118" s="417">
        <v>92.2</v>
      </c>
      <c r="F1118" s="158">
        <v>2.232</v>
      </c>
      <c r="G1118" s="41" t="s">
        <v>2051</v>
      </c>
      <c r="H1118" s="24" t="s">
        <v>2052</v>
      </c>
      <c r="I1118" s="310">
        <v>461320</v>
      </c>
      <c r="J1118" s="310">
        <v>1228611</v>
      </c>
      <c r="K1118" s="25"/>
      <c r="L1118" s="51"/>
    </row>
    <row r="1119" spans="1:12" s="13" customFormat="1" ht="15.75" customHeight="1">
      <c r="A1119" s="24">
        <v>28</v>
      </c>
      <c r="B1119" s="44" t="s">
        <v>2053</v>
      </c>
      <c r="C1119" s="351" t="s">
        <v>1989</v>
      </c>
      <c r="D1119" s="25" t="s">
        <v>376</v>
      </c>
      <c r="E1119" s="417">
        <v>10.3</v>
      </c>
      <c r="F1119" s="158">
        <v>2.903</v>
      </c>
      <c r="G1119" s="41" t="s">
        <v>2053</v>
      </c>
      <c r="H1119" s="24" t="s">
        <v>2054</v>
      </c>
      <c r="I1119" s="310">
        <v>461131</v>
      </c>
      <c r="J1119" s="310">
        <v>1228501</v>
      </c>
      <c r="K1119" s="25"/>
      <c r="L1119" s="51"/>
    </row>
    <row r="1120" spans="1:12" s="13" customFormat="1" ht="15.75" customHeight="1">
      <c r="A1120" s="24">
        <v>29</v>
      </c>
      <c r="B1120" s="44" t="s">
        <v>2055</v>
      </c>
      <c r="C1120" s="351" t="s">
        <v>1989</v>
      </c>
      <c r="D1120" s="25" t="s">
        <v>376</v>
      </c>
      <c r="E1120" s="417">
        <v>40</v>
      </c>
      <c r="F1120" s="158">
        <v>0.819</v>
      </c>
      <c r="G1120" s="41" t="s">
        <v>2056</v>
      </c>
      <c r="H1120" s="24" t="s">
        <v>2057</v>
      </c>
      <c r="I1120" s="310">
        <v>460926</v>
      </c>
      <c r="J1120" s="310">
        <v>1228086</v>
      </c>
      <c r="K1120" s="25"/>
      <c r="L1120" s="51"/>
    </row>
    <row r="1121" spans="1:12" s="13" customFormat="1" ht="15.75" customHeight="1">
      <c r="A1121" s="24">
        <v>30</v>
      </c>
      <c r="B1121" s="51" t="s">
        <v>2058</v>
      </c>
      <c r="C1121" s="351" t="s">
        <v>2059</v>
      </c>
      <c r="D1121" s="25" t="s">
        <v>376</v>
      </c>
      <c r="E1121" s="417">
        <v>36.96</v>
      </c>
      <c r="F1121" s="158">
        <v>3.889</v>
      </c>
      <c r="G1121" s="41" t="s">
        <v>3782</v>
      </c>
      <c r="H1121" s="24" t="s">
        <v>2061</v>
      </c>
      <c r="I1121" s="310">
        <v>460965</v>
      </c>
      <c r="J1121" s="310">
        <v>1232062</v>
      </c>
      <c r="K1121" s="25"/>
      <c r="L1121" s="189"/>
    </row>
    <row r="1122" spans="1:12" s="13" customFormat="1" ht="15.75" customHeight="1">
      <c r="A1122" s="24">
        <v>31</v>
      </c>
      <c r="B1122" s="51" t="s">
        <v>2062</v>
      </c>
      <c r="C1122" s="351" t="s">
        <v>2059</v>
      </c>
      <c r="D1122" s="25" t="s">
        <v>376</v>
      </c>
      <c r="E1122" s="417">
        <v>4.6</v>
      </c>
      <c r="F1122" s="158">
        <v>0.314</v>
      </c>
      <c r="G1122" s="41" t="s">
        <v>3783</v>
      </c>
      <c r="H1122" s="24" t="s">
        <v>2063</v>
      </c>
      <c r="I1122" s="310">
        <v>461172</v>
      </c>
      <c r="J1122" s="310">
        <v>1232352</v>
      </c>
      <c r="K1122" s="25"/>
      <c r="L1122" s="24"/>
    </row>
    <row r="1123" spans="1:12" s="13" customFormat="1" ht="15.75" customHeight="1">
      <c r="A1123" s="24">
        <v>32</v>
      </c>
      <c r="B1123" s="51" t="s">
        <v>2064</v>
      </c>
      <c r="C1123" s="351" t="s">
        <v>2059</v>
      </c>
      <c r="D1123" s="25" t="s">
        <v>376</v>
      </c>
      <c r="E1123" s="417">
        <v>13.2</v>
      </c>
      <c r="F1123" s="158">
        <v>1.718</v>
      </c>
      <c r="G1123" s="41" t="s">
        <v>3784</v>
      </c>
      <c r="H1123" s="24" t="s">
        <v>2065</v>
      </c>
      <c r="I1123" s="310">
        <v>461138</v>
      </c>
      <c r="J1123" s="310">
        <v>1232007</v>
      </c>
      <c r="K1123" s="25"/>
      <c r="L1123" s="24"/>
    </row>
    <row r="1124" spans="1:12" s="13" customFormat="1" ht="15.75" customHeight="1">
      <c r="A1124" s="24">
        <v>33</v>
      </c>
      <c r="B1124" s="51" t="s">
        <v>2066</v>
      </c>
      <c r="C1124" s="351" t="s">
        <v>2059</v>
      </c>
      <c r="D1124" s="25" t="s">
        <v>376</v>
      </c>
      <c r="E1124" s="417">
        <v>3.7</v>
      </c>
      <c r="F1124" s="158">
        <v>1.237</v>
      </c>
      <c r="G1124" s="41" t="s">
        <v>3785</v>
      </c>
      <c r="H1124" s="24" t="s">
        <v>2067</v>
      </c>
      <c r="I1124" s="310">
        <v>461218</v>
      </c>
      <c r="J1124" s="310">
        <v>1232002</v>
      </c>
      <c r="K1124" s="25"/>
      <c r="L1124" s="24"/>
    </row>
    <row r="1125" spans="1:12" s="13" customFormat="1" ht="15.75" customHeight="1">
      <c r="A1125" s="24">
        <v>34</v>
      </c>
      <c r="B1125" s="51" t="s">
        <v>2068</v>
      </c>
      <c r="C1125" s="351" t="s">
        <v>2059</v>
      </c>
      <c r="D1125" s="25" t="s">
        <v>376</v>
      </c>
      <c r="E1125" s="417">
        <v>4.6</v>
      </c>
      <c r="F1125" s="158">
        <f>0.131+0.279</f>
        <v>0.41000000000000003</v>
      </c>
      <c r="G1125" s="41" t="s">
        <v>2069</v>
      </c>
      <c r="H1125" s="24" t="s">
        <v>2070</v>
      </c>
      <c r="I1125" s="310">
        <v>460043</v>
      </c>
      <c r="J1125" s="310">
        <v>1231514</v>
      </c>
      <c r="K1125" s="25"/>
      <c r="L1125" s="24"/>
    </row>
    <row r="1126" spans="1:12" s="13" customFormat="1" ht="15.75" customHeight="1">
      <c r="A1126" s="24">
        <v>35</v>
      </c>
      <c r="B1126" s="51" t="s">
        <v>2071</v>
      </c>
      <c r="C1126" s="351" t="s">
        <v>2059</v>
      </c>
      <c r="D1126" s="25" t="s">
        <v>376</v>
      </c>
      <c r="E1126" s="417">
        <v>4</v>
      </c>
      <c r="F1126" s="158">
        <f>0.307+0.337+0.086</f>
        <v>0.73</v>
      </c>
      <c r="G1126" s="41" t="s">
        <v>2072</v>
      </c>
      <c r="H1126" s="24" t="s">
        <v>2070</v>
      </c>
      <c r="I1126" s="310">
        <v>460049</v>
      </c>
      <c r="J1126" s="310">
        <v>1231506</v>
      </c>
      <c r="K1126" s="25"/>
      <c r="L1126" s="24"/>
    </row>
    <row r="1127" spans="1:12" s="13" customFormat="1" ht="15.75" customHeight="1">
      <c r="A1127" s="24">
        <v>36</v>
      </c>
      <c r="B1127" s="51" t="s">
        <v>2073</v>
      </c>
      <c r="C1127" s="351" t="s">
        <v>2059</v>
      </c>
      <c r="D1127" s="25" t="s">
        <v>376</v>
      </c>
      <c r="E1127" s="417">
        <v>12</v>
      </c>
      <c r="F1127" s="158">
        <f>0.747+0.578+0.078</f>
        <v>1.403</v>
      </c>
      <c r="G1127" s="41" t="s">
        <v>619</v>
      </c>
      <c r="H1127" s="24" t="s">
        <v>2074</v>
      </c>
      <c r="I1127" s="310">
        <v>460937</v>
      </c>
      <c r="J1127" s="310">
        <v>1232883</v>
      </c>
      <c r="K1127" s="25"/>
      <c r="L1127" s="24"/>
    </row>
    <row r="1128" spans="1:12" s="13" customFormat="1" ht="15.75" customHeight="1">
      <c r="A1128" s="24">
        <v>37</v>
      </c>
      <c r="B1128" s="51" t="s">
        <v>2075</v>
      </c>
      <c r="C1128" s="351" t="s">
        <v>2059</v>
      </c>
      <c r="D1128" s="25" t="s">
        <v>376</v>
      </c>
      <c r="E1128" s="417">
        <v>2.6</v>
      </c>
      <c r="F1128" s="158">
        <f>1.075+0.141+0.293+0.253</f>
        <v>1.762</v>
      </c>
      <c r="G1128" s="41" t="s">
        <v>2076</v>
      </c>
      <c r="H1128" s="24" t="s">
        <v>316</v>
      </c>
      <c r="I1128" s="310">
        <v>460083</v>
      </c>
      <c r="J1128" s="310">
        <v>1231128</v>
      </c>
      <c r="K1128" s="25"/>
      <c r="L1128" s="24"/>
    </row>
    <row r="1129" spans="1:12" s="13" customFormat="1" ht="15.75" customHeight="1">
      <c r="A1129" s="24">
        <v>38</v>
      </c>
      <c r="B1129" s="51" t="s">
        <v>2077</v>
      </c>
      <c r="C1129" s="351" t="s">
        <v>2059</v>
      </c>
      <c r="D1129" s="25" t="s">
        <v>376</v>
      </c>
      <c r="E1129" s="417">
        <v>13.2</v>
      </c>
      <c r="F1129" s="158">
        <v>1.592</v>
      </c>
      <c r="G1129" s="41" t="s">
        <v>2060</v>
      </c>
      <c r="H1129" s="24" t="s">
        <v>2061</v>
      </c>
      <c r="I1129" s="310">
        <v>460938</v>
      </c>
      <c r="J1129" s="310">
        <v>1232061</v>
      </c>
      <c r="K1129" s="25"/>
      <c r="L1129" s="24"/>
    </row>
    <row r="1130" spans="1:12" s="13" customFormat="1" ht="15.75" customHeight="1">
      <c r="A1130" s="24">
        <v>39</v>
      </c>
      <c r="B1130" s="51" t="s">
        <v>2078</v>
      </c>
      <c r="C1130" s="351" t="s">
        <v>2059</v>
      </c>
      <c r="D1130" s="25" t="s">
        <v>376</v>
      </c>
      <c r="E1130" s="417">
        <v>10.2</v>
      </c>
      <c r="F1130" s="158">
        <v>0.428</v>
      </c>
      <c r="G1130" s="41" t="s">
        <v>619</v>
      </c>
      <c r="H1130" s="24" t="s">
        <v>2079</v>
      </c>
      <c r="I1130" s="310">
        <v>460465</v>
      </c>
      <c r="J1130" s="310">
        <v>1233239</v>
      </c>
      <c r="K1130" s="25"/>
      <c r="L1130" s="24"/>
    </row>
    <row r="1131" spans="1:12" s="13" customFormat="1" ht="15.75" customHeight="1">
      <c r="A1131" s="24">
        <v>40</v>
      </c>
      <c r="B1131" s="51" t="s">
        <v>2080</v>
      </c>
      <c r="C1131" s="351" t="s">
        <v>2059</v>
      </c>
      <c r="D1131" s="25" t="s">
        <v>376</v>
      </c>
      <c r="E1131" s="417">
        <v>20.15</v>
      </c>
      <c r="F1131" s="158">
        <v>1.36</v>
      </c>
      <c r="G1131" s="41" t="s">
        <v>2081</v>
      </c>
      <c r="H1131" s="24" t="s">
        <v>250</v>
      </c>
      <c r="I1131" s="310">
        <v>459988</v>
      </c>
      <c r="J1131" s="310">
        <v>1232228</v>
      </c>
      <c r="K1131" s="25"/>
      <c r="L1131" s="24"/>
    </row>
    <row r="1132" spans="1:12" s="13" customFormat="1" ht="15.75" customHeight="1">
      <c r="A1132" s="24">
        <v>41</v>
      </c>
      <c r="B1132" s="44" t="s">
        <v>2082</v>
      </c>
      <c r="C1132" s="351" t="s">
        <v>2083</v>
      </c>
      <c r="D1132" s="25" t="s">
        <v>376</v>
      </c>
      <c r="E1132" s="417">
        <v>13</v>
      </c>
      <c r="F1132" s="158">
        <v>0.229</v>
      </c>
      <c r="G1132" s="41" t="s">
        <v>2082</v>
      </c>
      <c r="H1132" s="24" t="s">
        <v>2084</v>
      </c>
      <c r="I1132" s="310">
        <v>462859</v>
      </c>
      <c r="J1132" s="310">
        <v>1232076</v>
      </c>
      <c r="K1132" s="25"/>
      <c r="L1132" s="51"/>
    </row>
    <row r="1133" spans="1:12" s="13" customFormat="1" ht="15.75" customHeight="1">
      <c r="A1133" s="24">
        <v>42</v>
      </c>
      <c r="B1133" s="44" t="s">
        <v>2085</v>
      </c>
      <c r="C1133" s="351" t="s">
        <v>2083</v>
      </c>
      <c r="D1133" s="25" t="s">
        <v>376</v>
      </c>
      <c r="E1133" s="417">
        <v>10</v>
      </c>
      <c r="F1133" s="158">
        <v>0.783</v>
      </c>
      <c r="G1133" s="41" t="s">
        <v>2085</v>
      </c>
      <c r="H1133" s="24" t="s">
        <v>2084</v>
      </c>
      <c r="I1133" s="310">
        <v>462874</v>
      </c>
      <c r="J1133" s="310">
        <v>1232076</v>
      </c>
      <c r="K1133" s="25"/>
      <c r="L1133" s="51"/>
    </row>
    <row r="1134" spans="1:12" s="13" customFormat="1" ht="15.75" customHeight="1">
      <c r="A1134" s="24">
        <v>43</v>
      </c>
      <c r="B1134" s="44" t="s">
        <v>2086</v>
      </c>
      <c r="C1134" s="351" t="s">
        <v>2083</v>
      </c>
      <c r="D1134" s="25" t="s">
        <v>376</v>
      </c>
      <c r="E1134" s="417">
        <v>35</v>
      </c>
      <c r="F1134" s="158">
        <v>0.199</v>
      </c>
      <c r="G1134" s="41" t="s">
        <v>2086</v>
      </c>
      <c r="H1134" s="24" t="s">
        <v>2087</v>
      </c>
      <c r="I1134" s="310">
        <v>462832</v>
      </c>
      <c r="J1134" s="310">
        <v>1231770</v>
      </c>
      <c r="K1134" s="25"/>
      <c r="L1134" s="51"/>
    </row>
    <row r="1135" spans="1:12" s="13" customFormat="1" ht="15.75" customHeight="1">
      <c r="A1135" s="24">
        <v>44</v>
      </c>
      <c r="B1135" s="44" t="s">
        <v>2088</v>
      </c>
      <c r="C1135" s="351" t="s">
        <v>2083</v>
      </c>
      <c r="D1135" s="25" t="s">
        <v>376</v>
      </c>
      <c r="E1135" s="417">
        <v>23</v>
      </c>
      <c r="F1135" s="158">
        <v>0.723</v>
      </c>
      <c r="G1135" s="41" t="s">
        <v>2088</v>
      </c>
      <c r="H1135" s="24" t="s">
        <v>2089</v>
      </c>
      <c r="I1135" s="310">
        <v>462810</v>
      </c>
      <c r="J1135" s="310">
        <v>1231584</v>
      </c>
      <c r="K1135" s="25"/>
      <c r="L1135" s="51"/>
    </row>
    <row r="1136" spans="1:12" s="13" customFormat="1" ht="15.75" customHeight="1">
      <c r="A1136" s="24">
        <v>45</v>
      </c>
      <c r="B1136" s="44" t="s">
        <v>2090</v>
      </c>
      <c r="C1136" s="351" t="s">
        <v>2083</v>
      </c>
      <c r="D1136" s="25" t="s">
        <v>376</v>
      </c>
      <c r="E1136" s="417">
        <v>3</v>
      </c>
      <c r="F1136" s="158">
        <v>0.195</v>
      </c>
      <c r="G1136" s="41" t="s">
        <v>2090</v>
      </c>
      <c r="H1136" s="24" t="s">
        <v>2089</v>
      </c>
      <c r="I1136" s="310">
        <v>462796</v>
      </c>
      <c r="J1136" s="310">
        <v>1231575</v>
      </c>
      <c r="K1136" s="25"/>
      <c r="L1136" s="51"/>
    </row>
    <row r="1137" spans="1:12" s="13" customFormat="1" ht="15.75" customHeight="1">
      <c r="A1137" s="24">
        <v>46</v>
      </c>
      <c r="B1137" s="44" t="s">
        <v>2091</v>
      </c>
      <c r="C1137" s="351" t="s">
        <v>2083</v>
      </c>
      <c r="D1137" s="25" t="s">
        <v>376</v>
      </c>
      <c r="E1137" s="417">
        <v>5</v>
      </c>
      <c r="F1137" s="158">
        <v>0.61</v>
      </c>
      <c r="G1137" s="41" t="s">
        <v>2091</v>
      </c>
      <c r="H1137" s="24" t="s">
        <v>2092</v>
      </c>
      <c r="I1137" s="310">
        <v>462916</v>
      </c>
      <c r="J1137" s="310">
        <v>1231091</v>
      </c>
      <c r="K1137" s="25"/>
      <c r="L1137" s="51"/>
    </row>
    <row r="1138" spans="1:12" s="13" customFormat="1" ht="15.75" customHeight="1">
      <c r="A1138" s="24">
        <v>47</v>
      </c>
      <c r="B1138" s="44" t="s">
        <v>2093</v>
      </c>
      <c r="C1138" s="351" t="s">
        <v>2083</v>
      </c>
      <c r="D1138" s="25" t="s">
        <v>376</v>
      </c>
      <c r="E1138" s="417">
        <v>4</v>
      </c>
      <c r="F1138" s="158">
        <v>0.283</v>
      </c>
      <c r="G1138" s="41" t="s">
        <v>2093</v>
      </c>
      <c r="H1138" s="24" t="s">
        <v>2094</v>
      </c>
      <c r="I1138" s="310">
        <v>462960</v>
      </c>
      <c r="J1138" s="310">
        <v>1231003</v>
      </c>
      <c r="K1138" s="25"/>
      <c r="L1138" s="51"/>
    </row>
    <row r="1139" spans="1:12" s="13" customFormat="1" ht="15.75" customHeight="1">
      <c r="A1139" s="24">
        <v>48</v>
      </c>
      <c r="B1139" s="44" t="s">
        <v>2095</v>
      </c>
      <c r="C1139" s="351" t="s">
        <v>2083</v>
      </c>
      <c r="D1139" s="25" t="s">
        <v>376</v>
      </c>
      <c r="E1139" s="417">
        <v>5</v>
      </c>
      <c r="F1139" s="158">
        <v>0.576</v>
      </c>
      <c r="G1139" s="41" t="s">
        <v>2095</v>
      </c>
      <c r="H1139" s="24" t="s">
        <v>2096</v>
      </c>
      <c r="I1139" s="310">
        <v>463043</v>
      </c>
      <c r="J1139" s="310">
        <v>1230789</v>
      </c>
      <c r="K1139" s="25"/>
      <c r="L1139" s="51"/>
    </row>
    <row r="1140" spans="1:12" s="13" customFormat="1" ht="15.75" customHeight="1">
      <c r="A1140" s="24">
        <v>49</v>
      </c>
      <c r="B1140" s="44" t="s">
        <v>2097</v>
      </c>
      <c r="C1140" s="351" t="s">
        <v>2083</v>
      </c>
      <c r="D1140" s="25" t="s">
        <v>376</v>
      </c>
      <c r="E1140" s="417">
        <v>4</v>
      </c>
      <c r="F1140" s="158">
        <v>0.081</v>
      </c>
      <c r="G1140" s="41" t="s">
        <v>2097</v>
      </c>
      <c r="H1140" s="24" t="s">
        <v>2098</v>
      </c>
      <c r="I1140" s="310">
        <v>462954</v>
      </c>
      <c r="J1140" s="310">
        <v>1230664</v>
      </c>
      <c r="K1140" s="25"/>
      <c r="L1140" s="51"/>
    </row>
    <row r="1141" spans="1:12" s="13" customFormat="1" ht="15.75" customHeight="1">
      <c r="A1141" s="24">
        <v>50</v>
      </c>
      <c r="B1141" s="44" t="s">
        <v>2099</v>
      </c>
      <c r="C1141" s="351" t="s">
        <v>2083</v>
      </c>
      <c r="D1141" s="25" t="s">
        <v>376</v>
      </c>
      <c r="E1141" s="417">
        <v>3</v>
      </c>
      <c r="F1141" s="158">
        <v>0.15</v>
      </c>
      <c r="G1141" s="41" t="s">
        <v>2100</v>
      </c>
      <c r="H1141" s="24" t="s">
        <v>755</v>
      </c>
      <c r="I1141" s="310">
        <v>459694</v>
      </c>
      <c r="J1141" s="310">
        <v>1232274</v>
      </c>
      <c r="K1141" s="25"/>
      <c r="L1141" s="51"/>
    </row>
    <row r="1142" spans="1:12" s="13" customFormat="1" ht="15.75" customHeight="1">
      <c r="A1142" s="24">
        <v>51</v>
      </c>
      <c r="B1142" s="44" t="s">
        <v>2101</v>
      </c>
      <c r="C1142" s="351" t="s">
        <v>2083</v>
      </c>
      <c r="D1142" s="25" t="s">
        <v>376</v>
      </c>
      <c r="E1142" s="417">
        <v>3</v>
      </c>
      <c r="F1142" s="158">
        <v>0.133</v>
      </c>
      <c r="G1142" s="41" t="s">
        <v>2102</v>
      </c>
      <c r="H1142" s="24" t="s">
        <v>2103</v>
      </c>
      <c r="I1142" s="310">
        <v>459445</v>
      </c>
      <c r="J1142" s="310">
        <v>1232487</v>
      </c>
      <c r="K1142" s="25"/>
      <c r="L1142" s="51"/>
    </row>
    <row r="1143" spans="1:12" s="13" customFormat="1" ht="15.75" customHeight="1">
      <c r="A1143" s="24">
        <v>52</v>
      </c>
      <c r="B1143" s="44" t="s">
        <v>2104</v>
      </c>
      <c r="C1143" s="351" t="s">
        <v>2083</v>
      </c>
      <c r="D1143" s="25" t="s">
        <v>376</v>
      </c>
      <c r="E1143" s="417">
        <v>3</v>
      </c>
      <c r="F1143" s="158">
        <v>0.124</v>
      </c>
      <c r="G1143" s="41" t="s">
        <v>2105</v>
      </c>
      <c r="H1143" s="24" t="s">
        <v>2106</v>
      </c>
      <c r="I1143" s="310">
        <v>459318</v>
      </c>
      <c r="J1143" s="310">
        <v>1232427</v>
      </c>
      <c r="K1143" s="25"/>
      <c r="L1143" s="51"/>
    </row>
    <row r="1144" spans="1:12" s="13" customFormat="1" ht="15.75" customHeight="1">
      <c r="A1144" s="24">
        <v>53</v>
      </c>
      <c r="B1144" s="44" t="s">
        <v>2107</v>
      </c>
      <c r="C1144" s="351" t="s">
        <v>2083</v>
      </c>
      <c r="D1144" s="25" t="s">
        <v>376</v>
      </c>
      <c r="E1144" s="417">
        <v>4</v>
      </c>
      <c r="F1144" s="158">
        <v>0.113</v>
      </c>
      <c r="G1144" s="41" t="s">
        <v>2108</v>
      </c>
      <c r="H1144" s="24" t="s">
        <v>301</v>
      </c>
      <c r="I1144" s="310">
        <v>459268</v>
      </c>
      <c r="J1144" s="310">
        <v>1232346</v>
      </c>
      <c r="K1144" s="25"/>
      <c r="L1144" s="51"/>
    </row>
    <row r="1145" spans="1:12" s="13" customFormat="1" ht="15.75" customHeight="1">
      <c r="A1145" s="24">
        <v>54</v>
      </c>
      <c r="B1145" s="41" t="s">
        <v>2075</v>
      </c>
      <c r="C1145" s="351" t="s">
        <v>2109</v>
      </c>
      <c r="D1145" s="25" t="s">
        <v>376</v>
      </c>
      <c r="E1145" s="417">
        <v>26.46</v>
      </c>
      <c r="F1145" s="158">
        <v>1.762</v>
      </c>
      <c r="G1145" s="41" t="s">
        <v>2110</v>
      </c>
      <c r="H1145" s="24" t="s">
        <v>316</v>
      </c>
      <c r="I1145" s="310">
        <v>460083</v>
      </c>
      <c r="J1145" s="310">
        <v>1231128</v>
      </c>
      <c r="K1145" s="25"/>
      <c r="L1145" s="24"/>
    </row>
    <row r="1146" spans="1:12" s="13" customFormat="1" ht="15.75" customHeight="1">
      <c r="A1146" s="24">
        <v>55</v>
      </c>
      <c r="B1146" s="41" t="s">
        <v>2111</v>
      </c>
      <c r="C1146" s="351" t="s">
        <v>2109</v>
      </c>
      <c r="D1146" s="25" t="s">
        <v>376</v>
      </c>
      <c r="E1146" s="417">
        <v>15.5</v>
      </c>
      <c r="F1146" s="158">
        <v>1.602</v>
      </c>
      <c r="G1146" s="41" t="s">
        <v>2112</v>
      </c>
      <c r="H1146" s="24" t="s">
        <v>2113</v>
      </c>
      <c r="I1146" s="310">
        <v>459880</v>
      </c>
      <c r="J1146" s="310">
        <v>1231267</v>
      </c>
      <c r="K1146" s="25"/>
      <c r="L1146" s="24"/>
    </row>
    <row r="1147" spans="1:12" s="13" customFormat="1" ht="15.75" customHeight="1">
      <c r="A1147" s="24">
        <v>56</v>
      </c>
      <c r="B1147" s="41" t="s">
        <v>2114</v>
      </c>
      <c r="C1147" s="351" t="s">
        <v>2109</v>
      </c>
      <c r="D1147" s="25" t="s">
        <v>376</v>
      </c>
      <c r="E1147" s="417">
        <v>14.2</v>
      </c>
      <c r="F1147" s="158">
        <v>1.044</v>
      </c>
      <c r="G1147" s="41" t="s">
        <v>2115</v>
      </c>
      <c r="H1147" s="24" t="s">
        <v>2113</v>
      </c>
      <c r="I1147" s="310">
        <v>459872</v>
      </c>
      <c r="J1147" s="310">
        <v>1231272</v>
      </c>
      <c r="K1147" s="25"/>
      <c r="L1147" s="24"/>
    </row>
    <row r="1148" spans="1:12" s="13" customFormat="1" ht="15.75" customHeight="1">
      <c r="A1148" s="24">
        <v>57</v>
      </c>
      <c r="B1148" s="51" t="s">
        <v>2116</v>
      </c>
      <c r="C1148" s="351" t="s">
        <v>2109</v>
      </c>
      <c r="D1148" s="25" t="s">
        <v>376</v>
      </c>
      <c r="E1148" s="417">
        <v>12.7</v>
      </c>
      <c r="F1148" s="158">
        <v>2.119</v>
      </c>
      <c r="G1148" s="41" t="s">
        <v>2117</v>
      </c>
      <c r="H1148" s="24" t="s">
        <v>2118</v>
      </c>
      <c r="I1148" s="310">
        <v>459360</v>
      </c>
      <c r="J1148" s="310">
        <v>1230595</v>
      </c>
      <c r="K1148" s="25"/>
      <c r="L1148" s="24"/>
    </row>
    <row r="1149" spans="1:12" s="13" customFormat="1" ht="15.75" customHeight="1">
      <c r="A1149" s="24">
        <v>58</v>
      </c>
      <c r="B1149" s="41" t="s">
        <v>2119</v>
      </c>
      <c r="C1149" s="351" t="s">
        <v>2109</v>
      </c>
      <c r="D1149" s="25" t="s">
        <v>376</v>
      </c>
      <c r="E1149" s="417">
        <v>16.74</v>
      </c>
      <c r="F1149" s="158">
        <v>1.383</v>
      </c>
      <c r="G1149" s="41" t="s">
        <v>2120</v>
      </c>
      <c r="H1149" s="24" t="s">
        <v>1996</v>
      </c>
      <c r="I1149" s="310">
        <v>458997</v>
      </c>
      <c r="J1149" s="310">
        <v>1230179</v>
      </c>
      <c r="K1149" s="25"/>
      <c r="L1149" s="24"/>
    </row>
    <row r="1150" spans="1:12" s="13" customFormat="1" ht="15.75" customHeight="1">
      <c r="A1150" s="24">
        <v>59</v>
      </c>
      <c r="B1150" s="41" t="s">
        <v>1612</v>
      </c>
      <c r="C1150" s="351" t="s">
        <v>2109</v>
      </c>
      <c r="D1150" s="25" t="s">
        <v>376</v>
      </c>
      <c r="E1150" s="417">
        <v>21.9</v>
      </c>
      <c r="F1150" s="158">
        <v>3.38</v>
      </c>
      <c r="G1150" s="41" t="s">
        <v>1995</v>
      </c>
      <c r="H1150" s="24" t="s">
        <v>1996</v>
      </c>
      <c r="I1150" s="310">
        <v>458987</v>
      </c>
      <c r="J1150" s="310">
        <v>1230188</v>
      </c>
      <c r="K1150" s="25"/>
      <c r="L1150" s="24"/>
    </row>
    <row r="1151" spans="1:12" s="13" customFormat="1" ht="15.75" customHeight="1">
      <c r="A1151" s="24">
        <v>60</v>
      </c>
      <c r="B1151" s="41" t="s">
        <v>2121</v>
      </c>
      <c r="C1151" s="351" t="s">
        <v>2109</v>
      </c>
      <c r="D1151" s="25" t="s">
        <v>376</v>
      </c>
      <c r="E1151" s="417">
        <v>15</v>
      </c>
      <c r="F1151" s="158">
        <v>2.502</v>
      </c>
      <c r="G1151" s="41" t="s">
        <v>2122</v>
      </c>
      <c r="H1151" s="24" t="s">
        <v>2118</v>
      </c>
      <c r="I1151" s="310">
        <v>459367</v>
      </c>
      <c r="J1151" s="310">
        <v>1230588</v>
      </c>
      <c r="K1151" s="25"/>
      <c r="L1151" s="24"/>
    </row>
    <row r="1152" spans="1:12" s="13" customFormat="1" ht="15.75" customHeight="1">
      <c r="A1152" s="24">
        <v>61</v>
      </c>
      <c r="B1152" s="44" t="s">
        <v>2123</v>
      </c>
      <c r="C1152" s="368" t="s">
        <v>2124</v>
      </c>
      <c r="D1152" s="25" t="s">
        <v>376</v>
      </c>
      <c r="E1152" s="417">
        <v>151.6</v>
      </c>
      <c r="F1152" s="158">
        <v>2.125</v>
      </c>
      <c r="G1152" s="41" t="s">
        <v>2125</v>
      </c>
      <c r="H1152" s="24" t="s">
        <v>2126</v>
      </c>
      <c r="I1152" s="310">
        <v>462432</v>
      </c>
      <c r="J1152" s="310">
        <v>1230263</v>
      </c>
      <c r="K1152" s="25"/>
      <c r="L1152" s="51"/>
    </row>
    <row r="1153" spans="1:12" s="13" customFormat="1" ht="15.75" customHeight="1">
      <c r="A1153" s="24">
        <v>62</v>
      </c>
      <c r="B1153" s="44" t="s">
        <v>2127</v>
      </c>
      <c r="C1153" s="368" t="s">
        <v>2128</v>
      </c>
      <c r="D1153" s="25" t="s">
        <v>376</v>
      </c>
      <c r="E1153" s="417">
        <v>18</v>
      </c>
      <c r="F1153" s="158">
        <v>0.787</v>
      </c>
      <c r="G1153" s="41" t="s">
        <v>2127</v>
      </c>
      <c r="H1153" s="24" t="s">
        <v>2129</v>
      </c>
      <c r="I1153" s="310">
        <v>462214</v>
      </c>
      <c r="J1153" s="310">
        <v>1229761</v>
      </c>
      <c r="K1153" s="25"/>
      <c r="L1153" s="51"/>
    </row>
    <row r="1154" spans="1:12" s="13" customFormat="1" ht="15.75" customHeight="1">
      <c r="A1154" s="24">
        <v>63</v>
      </c>
      <c r="B1154" s="44" t="s">
        <v>2130</v>
      </c>
      <c r="C1154" s="368" t="s">
        <v>2128</v>
      </c>
      <c r="D1154" s="25" t="s">
        <v>376</v>
      </c>
      <c r="E1154" s="417">
        <v>15</v>
      </c>
      <c r="F1154" s="158">
        <v>0.618</v>
      </c>
      <c r="G1154" s="41" t="s">
        <v>2130</v>
      </c>
      <c r="H1154" s="24" t="s">
        <v>2131</v>
      </c>
      <c r="I1154" s="310">
        <v>461627</v>
      </c>
      <c r="J1154" s="310">
        <v>1229050</v>
      </c>
      <c r="K1154" s="25"/>
      <c r="L1154" s="51"/>
    </row>
    <row r="1155" spans="1:12" s="3" customFormat="1" ht="15.75" customHeight="1">
      <c r="A1155" s="752" t="s">
        <v>2132</v>
      </c>
      <c r="B1155" s="754"/>
      <c r="C1155" s="354"/>
      <c r="D1155" s="135"/>
      <c r="E1155" s="455"/>
      <c r="F1155" s="511"/>
      <c r="G1155" s="618"/>
      <c r="H1155" s="135"/>
      <c r="I1155" s="394"/>
      <c r="J1155" s="394"/>
      <c r="K1155" s="135"/>
      <c r="L1155" s="59"/>
    </row>
    <row r="1156" spans="1:12" s="8" customFormat="1" ht="15.75" customHeight="1">
      <c r="A1156" s="117" t="s">
        <v>1</v>
      </c>
      <c r="B1156" s="125" t="s">
        <v>1333</v>
      </c>
      <c r="C1156" s="359"/>
      <c r="D1156" s="67"/>
      <c r="E1156" s="460"/>
      <c r="F1156" s="519"/>
      <c r="G1156" s="611"/>
      <c r="H1156" s="67"/>
      <c r="I1156" s="396"/>
      <c r="J1156" s="396"/>
      <c r="K1156" s="67"/>
      <c r="L1156" s="67"/>
    </row>
    <row r="1157" spans="1:12" s="2" customFormat="1" ht="15.75" customHeight="1">
      <c r="A1157" s="25">
        <v>1</v>
      </c>
      <c r="B1157" s="45" t="s">
        <v>2133</v>
      </c>
      <c r="C1157" s="357" t="s">
        <v>197</v>
      </c>
      <c r="D1157" s="25" t="s">
        <v>376</v>
      </c>
      <c r="E1157" s="418">
        <v>55</v>
      </c>
      <c r="F1157" s="160">
        <v>0.25</v>
      </c>
      <c r="G1157" s="43" t="s">
        <v>2134</v>
      </c>
      <c r="H1157" s="25" t="s">
        <v>2135</v>
      </c>
      <c r="I1157" s="399">
        <v>465540</v>
      </c>
      <c r="J1157" s="399">
        <v>1223473</v>
      </c>
      <c r="K1157" s="25"/>
      <c r="L1157" s="45"/>
    </row>
    <row r="1158" spans="1:12" s="2" customFormat="1" ht="15.75" customHeight="1">
      <c r="A1158" s="37" t="s">
        <v>2</v>
      </c>
      <c r="B1158" s="46" t="s">
        <v>2136</v>
      </c>
      <c r="C1158" s="357"/>
      <c r="D1158" s="25"/>
      <c r="E1158" s="461"/>
      <c r="F1158" s="520"/>
      <c r="G1158" s="43"/>
      <c r="H1158" s="25"/>
      <c r="I1158" s="399"/>
      <c r="J1158" s="399"/>
      <c r="K1158" s="42"/>
      <c r="L1158" s="45"/>
    </row>
    <row r="1159" spans="1:12" s="2" customFormat="1" ht="15.75" customHeight="1">
      <c r="A1159" s="25">
        <v>1</v>
      </c>
      <c r="B1159" s="45" t="s">
        <v>2137</v>
      </c>
      <c r="C1159" s="357" t="s">
        <v>197</v>
      </c>
      <c r="D1159" s="25" t="s">
        <v>376</v>
      </c>
      <c r="E1159" s="418">
        <v>50</v>
      </c>
      <c r="F1159" s="160">
        <v>2.6</v>
      </c>
      <c r="G1159" s="43" t="s">
        <v>2138</v>
      </c>
      <c r="H1159" s="25" t="s">
        <v>2367</v>
      </c>
      <c r="I1159" s="399">
        <v>466910</v>
      </c>
      <c r="J1159" s="399">
        <v>1223861</v>
      </c>
      <c r="K1159" s="25"/>
      <c r="L1159" s="45"/>
    </row>
    <row r="1160" spans="1:12" s="2" customFormat="1" ht="15.75" customHeight="1">
      <c r="A1160" s="37" t="s">
        <v>3</v>
      </c>
      <c r="B1160" s="46" t="s">
        <v>2139</v>
      </c>
      <c r="C1160" s="357"/>
      <c r="D1160" s="25"/>
      <c r="E1160" s="461"/>
      <c r="F1160" s="520"/>
      <c r="G1160" s="43"/>
      <c r="H1160" s="25"/>
      <c r="I1160" s="399"/>
      <c r="J1160" s="399"/>
      <c r="K1160" s="42"/>
      <c r="L1160" s="45"/>
    </row>
    <row r="1161" spans="1:12" s="2" customFormat="1" ht="15.75" customHeight="1">
      <c r="A1161" s="25">
        <v>1</v>
      </c>
      <c r="B1161" s="45" t="s">
        <v>2140</v>
      </c>
      <c r="C1161" s="357" t="s">
        <v>197</v>
      </c>
      <c r="D1161" s="25" t="s">
        <v>376</v>
      </c>
      <c r="E1161" s="418">
        <v>45</v>
      </c>
      <c r="F1161" s="160">
        <v>0.2</v>
      </c>
      <c r="G1161" s="43" t="s">
        <v>2141</v>
      </c>
      <c r="H1161" s="25" t="s">
        <v>2135</v>
      </c>
      <c r="I1161" s="399">
        <v>466608</v>
      </c>
      <c r="J1161" s="399">
        <v>1223040</v>
      </c>
      <c r="K1161" s="25"/>
      <c r="L1161" s="45"/>
    </row>
    <row r="1162" spans="1:12" s="2" customFormat="1" ht="15.75" customHeight="1">
      <c r="A1162" s="25">
        <v>2</v>
      </c>
      <c r="B1162" s="45" t="s">
        <v>2142</v>
      </c>
      <c r="C1162" s="357" t="s">
        <v>197</v>
      </c>
      <c r="D1162" s="25" t="s">
        <v>376</v>
      </c>
      <c r="E1162" s="418">
        <v>55</v>
      </c>
      <c r="F1162" s="160">
        <v>1.5</v>
      </c>
      <c r="G1162" s="43" t="s">
        <v>2143</v>
      </c>
      <c r="H1162" s="25" t="s">
        <v>2144</v>
      </c>
      <c r="I1162" s="399">
        <v>466414</v>
      </c>
      <c r="J1162" s="399">
        <v>1223817</v>
      </c>
      <c r="K1162" s="25"/>
      <c r="L1162" s="45"/>
    </row>
    <row r="1163" spans="1:12" s="2" customFormat="1" ht="15.75" customHeight="1">
      <c r="A1163" s="25">
        <v>3</v>
      </c>
      <c r="B1163" s="45" t="s">
        <v>2145</v>
      </c>
      <c r="C1163" s="357" t="s">
        <v>197</v>
      </c>
      <c r="D1163" s="25" t="s">
        <v>376</v>
      </c>
      <c r="E1163" s="418">
        <v>50</v>
      </c>
      <c r="F1163" s="160">
        <v>2</v>
      </c>
      <c r="G1163" s="43" t="s">
        <v>2146</v>
      </c>
      <c r="H1163" s="25" t="s">
        <v>2147</v>
      </c>
      <c r="I1163" s="399">
        <v>466087</v>
      </c>
      <c r="J1163" s="399">
        <v>1224100</v>
      </c>
      <c r="K1163" s="25"/>
      <c r="L1163" s="45"/>
    </row>
    <row r="1164" spans="1:12" s="2" customFormat="1" ht="15.75" customHeight="1">
      <c r="A1164" s="25">
        <v>4</v>
      </c>
      <c r="B1164" s="45" t="s">
        <v>2148</v>
      </c>
      <c r="C1164" s="357" t="s">
        <v>197</v>
      </c>
      <c r="D1164" s="25" t="s">
        <v>376</v>
      </c>
      <c r="E1164" s="418">
        <v>45</v>
      </c>
      <c r="F1164" s="160">
        <v>1.7</v>
      </c>
      <c r="G1164" s="43" t="s">
        <v>2149</v>
      </c>
      <c r="H1164" s="25" t="s">
        <v>1765</v>
      </c>
      <c r="I1164" s="399">
        <v>465618</v>
      </c>
      <c r="J1164" s="399">
        <v>1224275</v>
      </c>
      <c r="K1164" s="25"/>
      <c r="L1164" s="45"/>
    </row>
    <row r="1165" spans="1:12" s="2" customFormat="1" ht="15.75" customHeight="1">
      <c r="A1165" s="25">
        <v>5</v>
      </c>
      <c r="B1165" s="45" t="s">
        <v>2150</v>
      </c>
      <c r="C1165" s="357" t="s">
        <v>197</v>
      </c>
      <c r="D1165" s="25" t="s">
        <v>376</v>
      </c>
      <c r="E1165" s="418">
        <v>50</v>
      </c>
      <c r="F1165" s="160">
        <v>1.2</v>
      </c>
      <c r="G1165" s="43" t="s">
        <v>2151</v>
      </c>
      <c r="H1165" s="25" t="s">
        <v>1225</v>
      </c>
      <c r="I1165" s="399">
        <v>465412</v>
      </c>
      <c r="J1165" s="399">
        <v>1224296</v>
      </c>
      <c r="K1165" s="25"/>
      <c r="L1165" s="45"/>
    </row>
    <row r="1166" spans="1:12" s="2" customFormat="1" ht="15.75" customHeight="1">
      <c r="A1166" s="37" t="s">
        <v>730</v>
      </c>
      <c r="B1166" s="46" t="s">
        <v>2152</v>
      </c>
      <c r="C1166" s="357"/>
      <c r="D1166" s="25"/>
      <c r="E1166" s="461"/>
      <c r="F1166" s="520"/>
      <c r="G1166" s="43"/>
      <c r="H1166" s="25"/>
      <c r="I1166" s="399"/>
      <c r="J1166" s="399"/>
      <c r="K1166" s="42"/>
      <c r="L1166" s="45"/>
    </row>
    <row r="1167" spans="1:12" s="2" customFormat="1" ht="15.75" customHeight="1">
      <c r="A1167" s="25">
        <v>1</v>
      </c>
      <c r="B1167" s="45" t="s">
        <v>2153</v>
      </c>
      <c r="C1167" s="357" t="s">
        <v>164</v>
      </c>
      <c r="D1167" s="25" t="s">
        <v>376</v>
      </c>
      <c r="E1167" s="418">
        <v>13</v>
      </c>
      <c r="F1167" s="160">
        <v>0.6</v>
      </c>
      <c r="G1167" s="43" t="s">
        <v>2154</v>
      </c>
      <c r="H1167" s="25" t="s">
        <v>2155</v>
      </c>
      <c r="I1167" s="399">
        <v>466732</v>
      </c>
      <c r="J1167" s="399">
        <v>1226975</v>
      </c>
      <c r="K1167" s="25"/>
      <c r="L1167" s="45"/>
    </row>
    <row r="1168" spans="1:13" s="2" customFormat="1" ht="15.75" customHeight="1">
      <c r="A1168" s="25">
        <v>2</v>
      </c>
      <c r="B1168" s="45" t="s">
        <v>2156</v>
      </c>
      <c r="C1168" s="357" t="s">
        <v>164</v>
      </c>
      <c r="D1168" s="25" t="s">
        <v>376</v>
      </c>
      <c r="E1168" s="418">
        <v>42</v>
      </c>
      <c r="F1168" s="160">
        <v>0.9</v>
      </c>
      <c r="G1168" s="43" t="s">
        <v>2157</v>
      </c>
      <c r="H1168" s="25" t="s">
        <v>2155</v>
      </c>
      <c r="I1168" s="399">
        <v>466735</v>
      </c>
      <c r="J1168" s="399">
        <v>1226975</v>
      </c>
      <c r="K1168" s="25"/>
      <c r="L1168" s="45"/>
      <c r="M1168" s="190"/>
    </row>
    <row r="1169" spans="1:12" s="2" customFormat="1" ht="15.75" customHeight="1">
      <c r="A1169" s="25">
        <v>3</v>
      </c>
      <c r="B1169" s="45" t="s">
        <v>2158</v>
      </c>
      <c r="C1169" s="357" t="s">
        <v>381</v>
      </c>
      <c r="D1169" s="25" t="s">
        <v>376</v>
      </c>
      <c r="E1169" s="418">
        <v>10</v>
      </c>
      <c r="F1169" s="160">
        <v>0.9</v>
      </c>
      <c r="G1169" s="43" t="s">
        <v>2159</v>
      </c>
      <c r="H1169" s="25" t="s">
        <v>2160</v>
      </c>
      <c r="I1169" s="399">
        <v>467818</v>
      </c>
      <c r="J1169" s="399">
        <v>1229830</v>
      </c>
      <c r="K1169" s="25"/>
      <c r="L1169" s="45"/>
    </row>
    <row r="1170" spans="1:12" s="2" customFormat="1" ht="15.75" customHeight="1">
      <c r="A1170" s="25">
        <v>4</v>
      </c>
      <c r="B1170" s="45" t="s">
        <v>2161</v>
      </c>
      <c r="C1170" s="357" t="s">
        <v>381</v>
      </c>
      <c r="D1170" s="25" t="s">
        <v>376</v>
      </c>
      <c r="E1170" s="418">
        <v>25</v>
      </c>
      <c r="F1170" s="160">
        <v>0.55</v>
      </c>
      <c r="G1170" s="43" t="s">
        <v>2162</v>
      </c>
      <c r="H1170" s="25" t="s">
        <v>1254</v>
      </c>
      <c r="I1170" s="399">
        <v>467390</v>
      </c>
      <c r="J1170" s="399">
        <v>1228906</v>
      </c>
      <c r="K1170" s="25"/>
      <c r="L1170" s="45"/>
    </row>
    <row r="1171" spans="1:12" s="2" customFormat="1" ht="15.75" customHeight="1">
      <c r="A1171" s="25">
        <v>5</v>
      </c>
      <c r="B1171" s="45" t="s">
        <v>2163</v>
      </c>
      <c r="C1171" s="357" t="s">
        <v>381</v>
      </c>
      <c r="D1171" s="25" t="s">
        <v>376</v>
      </c>
      <c r="E1171" s="418">
        <v>8</v>
      </c>
      <c r="F1171" s="160">
        <v>0.6</v>
      </c>
      <c r="G1171" s="43" t="s">
        <v>2164</v>
      </c>
      <c r="H1171" s="25" t="s">
        <v>2165</v>
      </c>
      <c r="I1171" s="399">
        <v>467018</v>
      </c>
      <c r="J1171" s="399">
        <v>1227335</v>
      </c>
      <c r="K1171" s="25"/>
      <c r="L1171" s="45"/>
    </row>
    <row r="1172" spans="1:12" s="2" customFormat="1" ht="15.75" customHeight="1">
      <c r="A1172" s="25">
        <v>6</v>
      </c>
      <c r="B1172" s="45" t="s">
        <v>2166</v>
      </c>
      <c r="C1172" s="357" t="s">
        <v>381</v>
      </c>
      <c r="D1172" s="25" t="s">
        <v>376</v>
      </c>
      <c r="E1172" s="418">
        <v>3</v>
      </c>
      <c r="F1172" s="160">
        <v>0.2</v>
      </c>
      <c r="G1172" s="43" t="s">
        <v>2167</v>
      </c>
      <c r="H1172" s="25" t="s">
        <v>981</v>
      </c>
      <c r="I1172" s="399">
        <v>466831</v>
      </c>
      <c r="J1172" s="399">
        <v>1227052</v>
      </c>
      <c r="K1172" s="25"/>
      <c r="L1172" s="45"/>
    </row>
    <row r="1173" spans="1:12" s="2" customFormat="1" ht="15.75" customHeight="1">
      <c r="A1173" s="25">
        <v>7</v>
      </c>
      <c r="B1173" s="45" t="s">
        <v>2168</v>
      </c>
      <c r="C1173" s="357" t="s">
        <v>2169</v>
      </c>
      <c r="D1173" s="25" t="s">
        <v>376</v>
      </c>
      <c r="E1173" s="418">
        <v>5</v>
      </c>
      <c r="F1173" s="160">
        <v>0.6</v>
      </c>
      <c r="G1173" s="43" t="s">
        <v>2154</v>
      </c>
      <c r="H1173" s="25" t="s">
        <v>2155</v>
      </c>
      <c r="I1173" s="399">
        <v>466732</v>
      </c>
      <c r="J1173" s="399">
        <v>1226975</v>
      </c>
      <c r="K1173" s="25"/>
      <c r="L1173" s="45"/>
    </row>
    <row r="1174" spans="1:12" s="2" customFormat="1" ht="15.75" customHeight="1">
      <c r="A1174" s="37" t="s">
        <v>811</v>
      </c>
      <c r="B1174" s="46" t="s">
        <v>2170</v>
      </c>
      <c r="C1174" s="357"/>
      <c r="D1174" s="25"/>
      <c r="E1174" s="461"/>
      <c r="F1174" s="520"/>
      <c r="G1174" s="43"/>
      <c r="H1174" s="25"/>
      <c r="I1174" s="399"/>
      <c r="J1174" s="399"/>
      <c r="K1174" s="42"/>
      <c r="L1174" s="45"/>
    </row>
    <row r="1175" spans="1:12" s="2" customFormat="1" ht="15.75" customHeight="1">
      <c r="A1175" s="25">
        <v>1</v>
      </c>
      <c r="B1175" s="45" t="s">
        <v>2171</v>
      </c>
      <c r="C1175" s="357" t="s">
        <v>164</v>
      </c>
      <c r="D1175" s="25" t="s">
        <v>376</v>
      </c>
      <c r="E1175" s="418">
        <v>30</v>
      </c>
      <c r="F1175" s="160">
        <v>1.4</v>
      </c>
      <c r="G1175" s="43" t="s">
        <v>2172</v>
      </c>
      <c r="H1175" s="25" t="s">
        <v>354</v>
      </c>
      <c r="I1175" s="399">
        <v>467342</v>
      </c>
      <c r="J1175" s="399">
        <v>1224710</v>
      </c>
      <c r="K1175" s="25"/>
      <c r="L1175" s="45"/>
    </row>
    <row r="1176" spans="1:12" s="2" customFormat="1" ht="15.75" customHeight="1">
      <c r="A1176" s="25">
        <v>2</v>
      </c>
      <c r="B1176" s="45" t="s">
        <v>2173</v>
      </c>
      <c r="C1176" s="357" t="s">
        <v>164</v>
      </c>
      <c r="D1176" s="25" t="s">
        <v>376</v>
      </c>
      <c r="E1176" s="418">
        <v>35.8</v>
      </c>
      <c r="F1176" s="160">
        <v>1.2</v>
      </c>
      <c r="G1176" s="43" t="s">
        <v>2174</v>
      </c>
      <c r="H1176" s="25" t="s">
        <v>2175</v>
      </c>
      <c r="I1176" s="399">
        <v>466949</v>
      </c>
      <c r="J1176" s="399">
        <v>1225082</v>
      </c>
      <c r="K1176" s="25"/>
      <c r="L1176" s="45"/>
    </row>
    <row r="1177" spans="1:12" s="2" customFormat="1" ht="15.75" customHeight="1">
      <c r="A1177" s="37" t="s">
        <v>2176</v>
      </c>
      <c r="B1177" s="46" t="s">
        <v>1269</v>
      </c>
      <c r="C1177" s="357"/>
      <c r="D1177" s="25"/>
      <c r="E1177" s="461"/>
      <c r="F1177" s="520"/>
      <c r="G1177" s="43"/>
      <c r="H1177" s="25"/>
      <c r="I1177" s="399"/>
      <c r="J1177" s="399"/>
      <c r="K1177" s="42"/>
      <c r="L1177" s="45"/>
    </row>
    <row r="1178" spans="1:12" s="2" customFormat="1" ht="15.75" customHeight="1">
      <c r="A1178" s="25">
        <v>1</v>
      </c>
      <c r="B1178" s="45" t="s">
        <v>2177</v>
      </c>
      <c r="C1178" s="357" t="s">
        <v>381</v>
      </c>
      <c r="D1178" s="25" t="s">
        <v>376</v>
      </c>
      <c r="E1178" s="418">
        <v>13</v>
      </c>
      <c r="F1178" s="160">
        <v>0.45</v>
      </c>
      <c r="G1178" s="43" t="s">
        <v>2178</v>
      </c>
      <c r="H1178" s="25" t="s">
        <v>254</v>
      </c>
      <c r="I1178" s="399">
        <v>467069</v>
      </c>
      <c r="J1178" s="399">
        <v>1230258</v>
      </c>
      <c r="K1178" s="25"/>
      <c r="L1178" s="45"/>
    </row>
    <row r="1179" spans="1:12" s="2" customFormat="1" ht="15.75" customHeight="1">
      <c r="A1179" s="25">
        <v>2</v>
      </c>
      <c r="B1179" s="45" t="s">
        <v>2179</v>
      </c>
      <c r="C1179" s="357" t="s">
        <v>381</v>
      </c>
      <c r="D1179" s="25" t="s">
        <v>376</v>
      </c>
      <c r="E1179" s="418">
        <v>8</v>
      </c>
      <c r="F1179" s="160">
        <v>1.46</v>
      </c>
      <c r="G1179" s="43" t="s">
        <v>2180</v>
      </c>
      <c r="H1179" s="25" t="s">
        <v>2181</v>
      </c>
      <c r="I1179" s="399">
        <v>467734</v>
      </c>
      <c r="J1179" s="399">
        <v>1230685</v>
      </c>
      <c r="K1179" s="25"/>
      <c r="L1179" s="45"/>
    </row>
    <row r="1180" spans="1:12" s="2" customFormat="1" ht="15.75" customHeight="1">
      <c r="A1180" s="25">
        <v>3</v>
      </c>
      <c r="B1180" s="42" t="s">
        <v>2182</v>
      </c>
      <c r="C1180" s="357" t="s">
        <v>381</v>
      </c>
      <c r="D1180" s="25" t="s">
        <v>376</v>
      </c>
      <c r="E1180" s="418">
        <v>16</v>
      </c>
      <c r="F1180" s="160">
        <v>1.45</v>
      </c>
      <c r="G1180" s="43" t="s">
        <v>2183</v>
      </c>
      <c r="H1180" s="25" t="s">
        <v>533</v>
      </c>
      <c r="I1180" s="399">
        <v>467486</v>
      </c>
      <c r="J1180" s="399">
        <v>1228767</v>
      </c>
      <c r="K1180" s="25"/>
      <c r="L1180" s="45"/>
    </row>
    <row r="1181" spans="1:12" s="2" customFormat="1" ht="15.75" customHeight="1">
      <c r="A1181" s="25">
        <v>4</v>
      </c>
      <c r="B1181" s="42" t="s">
        <v>2184</v>
      </c>
      <c r="C1181" s="357" t="s">
        <v>381</v>
      </c>
      <c r="D1181" s="25" t="s">
        <v>376</v>
      </c>
      <c r="E1181" s="418">
        <v>12</v>
      </c>
      <c r="F1181" s="160">
        <v>1.2</v>
      </c>
      <c r="G1181" s="43" t="s">
        <v>2185</v>
      </c>
      <c r="H1181" s="25" t="s">
        <v>1284</v>
      </c>
      <c r="I1181" s="399">
        <v>467163</v>
      </c>
      <c r="J1181" s="399">
        <v>1228215</v>
      </c>
      <c r="K1181" s="25"/>
      <c r="L1181" s="45"/>
    </row>
    <row r="1182" spans="1:12" s="2" customFormat="1" ht="15.75" customHeight="1">
      <c r="A1182" s="25">
        <v>5</v>
      </c>
      <c r="B1182" s="45" t="s">
        <v>2186</v>
      </c>
      <c r="C1182" s="357" t="s">
        <v>2169</v>
      </c>
      <c r="D1182" s="25" t="s">
        <v>376</v>
      </c>
      <c r="E1182" s="418">
        <v>8</v>
      </c>
      <c r="F1182" s="160">
        <v>0.6</v>
      </c>
      <c r="G1182" s="43" t="s">
        <v>2157</v>
      </c>
      <c r="H1182" s="25" t="s">
        <v>2155</v>
      </c>
      <c r="I1182" s="399">
        <v>466735</v>
      </c>
      <c r="J1182" s="399">
        <v>1226975</v>
      </c>
      <c r="K1182" s="25"/>
      <c r="L1182" s="45"/>
    </row>
    <row r="1183" spans="1:12" s="2" customFormat="1" ht="15.75" customHeight="1">
      <c r="A1183" s="25">
        <v>6</v>
      </c>
      <c r="B1183" s="45" t="s">
        <v>2187</v>
      </c>
      <c r="C1183" s="357" t="s">
        <v>381</v>
      </c>
      <c r="D1183" s="25" t="s">
        <v>376</v>
      </c>
      <c r="E1183" s="418">
        <v>38.3</v>
      </c>
      <c r="F1183" s="160">
        <v>0.5</v>
      </c>
      <c r="G1183" s="43" t="s">
        <v>2188</v>
      </c>
      <c r="H1183" s="25" t="s">
        <v>354</v>
      </c>
      <c r="I1183" s="399">
        <v>467843</v>
      </c>
      <c r="J1183" s="399">
        <v>1228654</v>
      </c>
      <c r="K1183" s="25"/>
      <c r="L1183" s="45"/>
    </row>
    <row r="1184" spans="1:12" s="2" customFormat="1" ht="15.75" customHeight="1">
      <c r="A1184" s="25">
        <v>7</v>
      </c>
      <c r="B1184" s="45" t="s">
        <v>2179</v>
      </c>
      <c r="C1184" s="357" t="s">
        <v>1366</v>
      </c>
      <c r="D1184" s="25" t="s">
        <v>376</v>
      </c>
      <c r="E1184" s="418">
        <v>15</v>
      </c>
      <c r="F1184" s="160">
        <v>0.6</v>
      </c>
      <c r="G1184" s="43" t="s">
        <v>2189</v>
      </c>
      <c r="H1184" s="25" t="s">
        <v>2190</v>
      </c>
      <c r="I1184" s="399">
        <v>465533</v>
      </c>
      <c r="J1184" s="399">
        <v>1227773</v>
      </c>
      <c r="K1184" s="25"/>
      <c r="L1184" s="45"/>
    </row>
    <row r="1185" spans="1:12" s="2" customFormat="1" ht="15.75" customHeight="1">
      <c r="A1185" s="25">
        <v>8</v>
      </c>
      <c r="B1185" s="45" t="s">
        <v>2191</v>
      </c>
      <c r="C1185" s="357" t="s">
        <v>1366</v>
      </c>
      <c r="D1185" s="25" t="s">
        <v>376</v>
      </c>
      <c r="E1185" s="418">
        <v>46</v>
      </c>
      <c r="F1185" s="160">
        <v>2.9</v>
      </c>
      <c r="G1185" s="43" t="s">
        <v>2192</v>
      </c>
      <c r="H1185" s="25" t="s">
        <v>2193</v>
      </c>
      <c r="I1185" s="399">
        <v>464817</v>
      </c>
      <c r="J1185" s="399">
        <v>1226467</v>
      </c>
      <c r="K1185" s="25"/>
      <c r="L1185" s="45"/>
    </row>
    <row r="1186" spans="1:12" s="2" customFormat="1" ht="15.75" customHeight="1">
      <c r="A1186" s="25">
        <v>9</v>
      </c>
      <c r="B1186" s="45" t="s">
        <v>2194</v>
      </c>
      <c r="C1186" s="357" t="s">
        <v>1366</v>
      </c>
      <c r="D1186" s="25" t="s">
        <v>376</v>
      </c>
      <c r="E1186" s="418">
        <v>32</v>
      </c>
      <c r="F1186" s="160">
        <v>3.5</v>
      </c>
      <c r="G1186" s="43" t="s">
        <v>2195</v>
      </c>
      <c r="H1186" s="25" t="s">
        <v>2196</v>
      </c>
      <c r="I1186" s="399">
        <v>464902</v>
      </c>
      <c r="J1186" s="399">
        <v>1224826</v>
      </c>
      <c r="K1186" s="25"/>
      <c r="L1186" s="45"/>
    </row>
    <row r="1187" spans="1:12" s="2" customFormat="1" ht="15.75" customHeight="1">
      <c r="A1187" s="25">
        <v>10</v>
      </c>
      <c r="B1187" s="45" t="s">
        <v>2197</v>
      </c>
      <c r="C1187" s="357" t="s">
        <v>1366</v>
      </c>
      <c r="D1187" s="25" t="s">
        <v>376</v>
      </c>
      <c r="E1187" s="418">
        <v>18</v>
      </c>
      <c r="F1187" s="160">
        <v>2.6</v>
      </c>
      <c r="G1187" s="43" t="s">
        <v>2198</v>
      </c>
      <c r="H1187" s="25" t="s">
        <v>2199</v>
      </c>
      <c r="I1187" s="399">
        <v>464196</v>
      </c>
      <c r="J1187" s="399">
        <v>1224832</v>
      </c>
      <c r="K1187" s="25"/>
      <c r="L1187" s="45"/>
    </row>
    <row r="1188" spans="1:12" s="2" customFormat="1" ht="15.75" customHeight="1">
      <c r="A1188" s="25">
        <v>11</v>
      </c>
      <c r="B1188" s="45" t="s">
        <v>2200</v>
      </c>
      <c r="C1188" s="357" t="s">
        <v>1366</v>
      </c>
      <c r="D1188" s="25" t="s">
        <v>376</v>
      </c>
      <c r="E1188" s="418">
        <v>22</v>
      </c>
      <c r="F1188" s="160">
        <v>1.3</v>
      </c>
      <c r="G1188" s="43" t="s">
        <v>2198</v>
      </c>
      <c r="H1188" s="25" t="s">
        <v>2201</v>
      </c>
      <c r="I1188" s="399">
        <v>464196</v>
      </c>
      <c r="J1188" s="399">
        <v>1224832</v>
      </c>
      <c r="K1188" s="25"/>
      <c r="L1188" s="45"/>
    </row>
    <row r="1189" spans="1:12" s="2" customFormat="1" ht="15.75" customHeight="1">
      <c r="A1189" s="25">
        <v>12</v>
      </c>
      <c r="B1189" s="45" t="s">
        <v>2202</v>
      </c>
      <c r="C1189" s="357" t="s">
        <v>1366</v>
      </c>
      <c r="D1189" s="25" t="s">
        <v>376</v>
      </c>
      <c r="E1189" s="418">
        <v>17</v>
      </c>
      <c r="F1189" s="160">
        <v>1.5</v>
      </c>
      <c r="G1189" s="43" t="s">
        <v>2203</v>
      </c>
      <c r="H1189" s="25" t="s">
        <v>2204</v>
      </c>
      <c r="I1189" s="399">
        <v>466120</v>
      </c>
      <c r="J1189" s="399">
        <v>1227400</v>
      </c>
      <c r="K1189" s="25"/>
      <c r="L1189" s="45"/>
    </row>
    <row r="1190" spans="1:12" s="2" customFormat="1" ht="15.75" customHeight="1">
      <c r="A1190" s="25">
        <v>13</v>
      </c>
      <c r="B1190" s="45" t="s">
        <v>2205</v>
      </c>
      <c r="C1190" s="357" t="s">
        <v>1366</v>
      </c>
      <c r="D1190" s="25" t="s">
        <v>376</v>
      </c>
      <c r="E1190" s="418">
        <v>17</v>
      </c>
      <c r="F1190" s="160">
        <v>0.241</v>
      </c>
      <c r="G1190" s="43" t="s">
        <v>2206</v>
      </c>
      <c r="H1190" s="25" t="s">
        <v>1263</v>
      </c>
      <c r="I1190" s="399">
        <v>463932</v>
      </c>
      <c r="J1190" s="399">
        <v>1228896</v>
      </c>
      <c r="K1190" s="25"/>
      <c r="L1190" s="45"/>
    </row>
    <row r="1191" spans="1:12" s="2" customFormat="1" ht="15.75" customHeight="1">
      <c r="A1191" s="25">
        <v>14</v>
      </c>
      <c r="B1191" s="45" t="s">
        <v>2207</v>
      </c>
      <c r="C1191" s="357" t="s">
        <v>1366</v>
      </c>
      <c r="D1191" s="25" t="s">
        <v>376</v>
      </c>
      <c r="E1191" s="418">
        <v>81</v>
      </c>
      <c r="F1191" s="160">
        <v>6.825</v>
      </c>
      <c r="G1191" s="43" t="s">
        <v>2208</v>
      </c>
      <c r="H1191" s="25" t="s">
        <v>2209</v>
      </c>
      <c r="I1191" s="399">
        <v>463532</v>
      </c>
      <c r="J1191" s="399">
        <v>1228213</v>
      </c>
      <c r="K1191" s="25"/>
      <c r="L1191" s="45"/>
    </row>
    <row r="1192" spans="1:12" s="2" customFormat="1" ht="15.75" customHeight="1">
      <c r="A1192" s="25">
        <v>15</v>
      </c>
      <c r="B1192" s="45" t="s">
        <v>2210</v>
      </c>
      <c r="C1192" s="357" t="s">
        <v>1366</v>
      </c>
      <c r="D1192" s="25" t="s">
        <v>376</v>
      </c>
      <c r="E1192" s="418">
        <v>36.5</v>
      </c>
      <c r="F1192" s="160">
        <v>2.26</v>
      </c>
      <c r="G1192" s="43" t="s">
        <v>2211</v>
      </c>
      <c r="H1192" s="25" t="s">
        <v>981</v>
      </c>
      <c r="I1192" s="399">
        <v>463261</v>
      </c>
      <c r="J1192" s="399">
        <v>1227538</v>
      </c>
      <c r="K1192" s="25"/>
      <c r="L1192" s="45"/>
    </row>
    <row r="1193" spans="1:12" s="2" customFormat="1" ht="15.75" customHeight="1">
      <c r="A1193" s="25">
        <v>16</v>
      </c>
      <c r="B1193" s="45" t="s">
        <v>2212</v>
      </c>
      <c r="C1193" s="357" t="s">
        <v>1366</v>
      </c>
      <c r="D1193" s="25" t="s">
        <v>376</v>
      </c>
      <c r="E1193" s="418">
        <v>23</v>
      </c>
      <c r="F1193" s="160">
        <v>1.5</v>
      </c>
      <c r="G1193" s="43" t="s">
        <v>2213</v>
      </c>
      <c r="H1193" s="25" t="s">
        <v>2214</v>
      </c>
      <c r="I1193" s="399">
        <v>463101</v>
      </c>
      <c r="J1193" s="399">
        <v>1226942</v>
      </c>
      <c r="K1193" s="25"/>
      <c r="L1193" s="45"/>
    </row>
    <row r="1194" spans="1:12" s="2" customFormat="1" ht="15.75" customHeight="1">
      <c r="A1194" s="25">
        <v>17</v>
      </c>
      <c r="B1194" s="45" t="s">
        <v>2215</v>
      </c>
      <c r="C1194" s="357" t="s">
        <v>1366</v>
      </c>
      <c r="D1194" s="25" t="s">
        <v>376</v>
      </c>
      <c r="E1194" s="418">
        <v>8</v>
      </c>
      <c r="F1194" s="160">
        <v>1.5</v>
      </c>
      <c r="G1194" s="43" t="s">
        <v>2216</v>
      </c>
      <c r="H1194" s="25" t="s">
        <v>321</v>
      </c>
      <c r="I1194" s="399">
        <v>463547</v>
      </c>
      <c r="J1194" s="399">
        <v>1225069</v>
      </c>
      <c r="K1194" s="25"/>
      <c r="L1194" s="45"/>
    </row>
    <row r="1195" spans="1:12" s="2" customFormat="1" ht="15.75" customHeight="1">
      <c r="A1195" s="25">
        <v>18</v>
      </c>
      <c r="B1195" s="45" t="s">
        <v>2217</v>
      </c>
      <c r="C1195" s="357" t="s">
        <v>1366</v>
      </c>
      <c r="D1195" s="25" t="s">
        <v>376</v>
      </c>
      <c r="E1195" s="418">
        <v>14.7</v>
      </c>
      <c r="F1195" s="160">
        <v>2.5</v>
      </c>
      <c r="G1195" s="43" t="s">
        <v>2218</v>
      </c>
      <c r="H1195" s="25" t="s">
        <v>254</v>
      </c>
      <c r="I1195" s="399">
        <v>463547</v>
      </c>
      <c r="J1195" s="399">
        <v>1225069</v>
      </c>
      <c r="K1195" s="25"/>
      <c r="L1195" s="45"/>
    </row>
    <row r="1196" spans="1:12" s="2" customFormat="1" ht="15.75" customHeight="1">
      <c r="A1196" s="25">
        <v>19</v>
      </c>
      <c r="B1196" s="45" t="s">
        <v>2219</v>
      </c>
      <c r="C1196" s="357" t="s">
        <v>1366</v>
      </c>
      <c r="D1196" s="25" t="s">
        <v>376</v>
      </c>
      <c r="E1196" s="418">
        <v>14</v>
      </c>
      <c r="F1196" s="160">
        <v>2.2</v>
      </c>
      <c r="G1196" s="43" t="s">
        <v>2220</v>
      </c>
      <c r="H1196" s="25" t="s">
        <v>254</v>
      </c>
      <c r="I1196" s="399">
        <v>463457</v>
      </c>
      <c r="J1196" s="399">
        <v>1225367</v>
      </c>
      <c r="K1196" s="25"/>
      <c r="L1196" s="45"/>
    </row>
    <row r="1197" spans="1:13" s="2" customFormat="1" ht="15.75" customHeight="1">
      <c r="A1197" s="25">
        <v>20</v>
      </c>
      <c r="B1197" s="45" t="s">
        <v>915</v>
      </c>
      <c r="C1197" s="357" t="s">
        <v>3880</v>
      </c>
      <c r="D1197" s="25" t="s">
        <v>376</v>
      </c>
      <c r="E1197" s="418">
        <v>76</v>
      </c>
      <c r="F1197" s="160">
        <v>1</v>
      </c>
      <c r="G1197" s="43" t="s">
        <v>622</v>
      </c>
      <c r="H1197" s="25" t="s">
        <v>2797</v>
      </c>
      <c r="I1197" s="399">
        <v>465377</v>
      </c>
      <c r="J1197" s="399">
        <v>1230146</v>
      </c>
      <c r="K1197" s="25"/>
      <c r="L1197" s="45"/>
      <c r="M1197" s="191"/>
    </row>
    <row r="1198" spans="1:12" s="2" customFormat="1" ht="15.75" customHeight="1">
      <c r="A1198" s="25">
        <v>21</v>
      </c>
      <c r="B1198" s="45" t="s">
        <v>918</v>
      </c>
      <c r="C1198" s="357" t="s">
        <v>3880</v>
      </c>
      <c r="D1198" s="25" t="s">
        <v>376</v>
      </c>
      <c r="E1198" s="418">
        <v>15</v>
      </c>
      <c r="F1198" s="160">
        <v>0.7</v>
      </c>
      <c r="G1198" s="43" t="s">
        <v>894</v>
      </c>
      <c r="H1198" s="25" t="s">
        <v>2603</v>
      </c>
      <c r="I1198" s="399">
        <v>466048</v>
      </c>
      <c r="J1198" s="399">
        <v>1230088</v>
      </c>
      <c r="K1198" s="25"/>
      <c r="L1198" s="45"/>
    </row>
    <row r="1199" spans="1:12" s="2" customFormat="1" ht="15.75" customHeight="1">
      <c r="A1199" s="25">
        <v>22</v>
      </c>
      <c r="B1199" s="45" t="s">
        <v>1168</v>
      </c>
      <c r="C1199" s="357" t="s">
        <v>3880</v>
      </c>
      <c r="D1199" s="25" t="s">
        <v>376</v>
      </c>
      <c r="E1199" s="418">
        <v>36</v>
      </c>
      <c r="F1199" s="160">
        <v>0.8</v>
      </c>
      <c r="G1199" s="43" t="s">
        <v>619</v>
      </c>
      <c r="H1199" s="25" t="s">
        <v>304</v>
      </c>
      <c r="I1199" s="399">
        <v>466559</v>
      </c>
      <c r="J1199" s="399">
        <v>1229923</v>
      </c>
      <c r="K1199" s="25"/>
      <c r="L1199" s="45"/>
    </row>
    <row r="1200" spans="1:12" s="2" customFormat="1" ht="15.75" customHeight="1">
      <c r="A1200" s="25">
        <v>23</v>
      </c>
      <c r="B1200" s="45" t="s">
        <v>921</v>
      </c>
      <c r="C1200" s="357" t="s">
        <v>3880</v>
      </c>
      <c r="D1200" s="25" t="s">
        <v>376</v>
      </c>
      <c r="E1200" s="418">
        <v>35</v>
      </c>
      <c r="F1200" s="160">
        <v>1.4</v>
      </c>
      <c r="G1200" s="43" t="s">
        <v>653</v>
      </c>
      <c r="H1200" s="25" t="s">
        <v>304</v>
      </c>
      <c r="I1200" s="399">
        <v>466559</v>
      </c>
      <c r="J1200" s="399">
        <v>1229923</v>
      </c>
      <c r="K1200" s="25"/>
      <c r="L1200" s="45"/>
    </row>
    <row r="1201" spans="1:12" s="2" customFormat="1" ht="15.75" customHeight="1">
      <c r="A1201" s="25">
        <v>24</v>
      </c>
      <c r="B1201" s="45" t="s">
        <v>994</v>
      </c>
      <c r="C1201" s="357" t="s">
        <v>3880</v>
      </c>
      <c r="D1201" s="25" t="s">
        <v>376</v>
      </c>
      <c r="E1201" s="418">
        <v>60</v>
      </c>
      <c r="F1201" s="160">
        <v>2.3</v>
      </c>
      <c r="G1201" s="43" t="s">
        <v>626</v>
      </c>
      <c r="H1201" s="25" t="s">
        <v>304</v>
      </c>
      <c r="I1201" s="399">
        <v>466559</v>
      </c>
      <c r="J1201" s="399">
        <v>1229923</v>
      </c>
      <c r="K1201" s="25"/>
      <c r="L1201" s="45"/>
    </row>
    <row r="1202" spans="1:12" s="2" customFormat="1" ht="15.75" customHeight="1">
      <c r="A1202" s="25">
        <v>25</v>
      </c>
      <c r="B1202" s="45" t="s">
        <v>924</v>
      </c>
      <c r="C1202" s="357" t="s">
        <v>3880</v>
      </c>
      <c r="D1202" s="25" t="s">
        <v>376</v>
      </c>
      <c r="E1202" s="418">
        <v>34</v>
      </c>
      <c r="F1202" s="160">
        <v>2.1</v>
      </c>
      <c r="G1202" s="43" t="s">
        <v>659</v>
      </c>
      <c r="H1202" s="25" t="s">
        <v>2221</v>
      </c>
      <c r="I1202" s="399">
        <v>466425</v>
      </c>
      <c r="J1202" s="399">
        <v>1229333</v>
      </c>
      <c r="K1202" s="25"/>
      <c r="L1202" s="45"/>
    </row>
    <row r="1203" spans="1:12" s="2" customFormat="1" ht="15.75" customHeight="1">
      <c r="A1203" s="25">
        <v>26</v>
      </c>
      <c r="B1203" s="45" t="s">
        <v>10</v>
      </c>
      <c r="C1203" s="357" t="s">
        <v>3880</v>
      </c>
      <c r="D1203" s="25" t="s">
        <v>376</v>
      </c>
      <c r="E1203" s="418">
        <v>36</v>
      </c>
      <c r="F1203" s="160">
        <v>1.8</v>
      </c>
      <c r="G1203" s="43" t="s">
        <v>663</v>
      </c>
      <c r="H1203" s="25" t="s">
        <v>2221</v>
      </c>
      <c r="I1203" s="399">
        <v>466425</v>
      </c>
      <c r="J1203" s="399">
        <v>1229333</v>
      </c>
      <c r="K1203" s="25"/>
      <c r="L1203" s="45"/>
    </row>
    <row r="1204" spans="1:12" s="2" customFormat="1" ht="15.75" customHeight="1">
      <c r="A1204" s="25">
        <v>27</v>
      </c>
      <c r="B1204" s="45" t="s">
        <v>1014</v>
      </c>
      <c r="C1204" s="357" t="s">
        <v>3880</v>
      </c>
      <c r="D1204" s="25" t="s">
        <v>376</v>
      </c>
      <c r="E1204" s="418">
        <v>13</v>
      </c>
      <c r="F1204" s="160">
        <v>0.5</v>
      </c>
      <c r="G1204" s="43" t="s">
        <v>666</v>
      </c>
      <c r="H1204" s="25" t="s">
        <v>2222</v>
      </c>
      <c r="I1204" s="399">
        <v>466248</v>
      </c>
      <c r="J1204" s="399">
        <v>1228520</v>
      </c>
      <c r="K1204" s="25"/>
      <c r="L1204" s="45"/>
    </row>
    <row r="1205" spans="1:12" s="2" customFormat="1" ht="15.75" customHeight="1">
      <c r="A1205" s="25">
        <v>28</v>
      </c>
      <c r="B1205" s="45" t="s">
        <v>2223</v>
      </c>
      <c r="C1205" s="357" t="s">
        <v>3880</v>
      </c>
      <c r="D1205" s="25" t="s">
        <v>376</v>
      </c>
      <c r="E1205" s="418">
        <v>6</v>
      </c>
      <c r="F1205" s="160">
        <v>0.3</v>
      </c>
      <c r="G1205" s="43" t="s">
        <v>2224</v>
      </c>
      <c r="H1205" s="25" t="s">
        <v>2160</v>
      </c>
      <c r="I1205" s="399">
        <v>466234</v>
      </c>
      <c r="J1205" s="399">
        <v>1228478</v>
      </c>
      <c r="K1205" s="25"/>
      <c r="L1205" s="45"/>
    </row>
    <row r="1206" spans="1:12" s="2" customFormat="1" ht="15.75" customHeight="1">
      <c r="A1206" s="25">
        <v>29</v>
      </c>
      <c r="B1206" s="45" t="s">
        <v>11</v>
      </c>
      <c r="C1206" s="357" t="s">
        <v>3880</v>
      </c>
      <c r="D1206" s="25" t="s">
        <v>376</v>
      </c>
      <c r="E1206" s="418">
        <v>8</v>
      </c>
      <c r="F1206" s="160">
        <v>1.7</v>
      </c>
      <c r="G1206" s="43" t="s">
        <v>669</v>
      </c>
      <c r="H1206" s="25" t="s">
        <v>2225</v>
      </c>
      <c r="I1206" s="399">
        <v>466141</v>
      </c>
      <c r="J1206" s="399">
        <v>1228319</v>
      </c>
      <c r="K1206" s="25"/>
      <c r="L1206" s="45"/>
    </row>
    <row r="1207" spans="1:12" s="2" customFormat="1" ht="15.75" customHeight="1">
      <c r="A1207" s="25">
        <v>30</v>
      </c>
      <c r="B1207" s="45" t="s">
        <v>908</v>
      </c>
      <c r="C1207" s="357" t="s">
        <v>3880</v>
      </c>
      <c r="D1207" s="25" t="s">
        <v>376</v>
      </c>
      <c r="E1207" s="418">
        <v>16</v>
      </c>
      <c r="F1207" s="160">
        <v>0.4</v>
      </c>
      <c r="G1207" s="43" t="s">
        <v>910</v>
      </c>
      <c r="H1207" s="25" t="s">
        <v>2225</v>
      </c>
      <c r="I1207" s="399">
        <v>466141</v>
      </c>
      <c r="J1207" s="399">
        <v>1228319</v>
      </c>
      <c r="K1207" s="25"/>
      <c r="L1207" s="45"/>
    </row>
    <row r="1208" spans="1:12" s="2" customFormat="1" ht="15.75" customHeight="1">
      <c r="A1208" s="54">
        <v>31</v>
      </c>
      <c r="B1208" s="192" t="s">
        <v>2226</v>
      </c>
      <c r="C1208" s="357" t="s">
        <v>3880</v>
      </c>
      <c r="D1208" s="25" t="s">
        <v>376</v>
      </c>
      <c r="E1208" s="436">
        <v>12</v>
      </c>
      <c r="F1208" s="493">
        <v>3</v>
      </c>
      <c r="G1208" s="548" t="s">
        <v>2227</v>
      </c>
      <c r="H1208" s="54" t="s">
        <v>2228</v>
      </c>
      <c r="I1208" s="400">
        <v>465973</v>
      </c>
      <c r="J1208" s="400">
        <v>1228025</v>
      </c>
      <c r="K1208" s="25"/>
      <c r="L1208" s="192"/>
    </row>
    <row r="1209" spans="1:12" s="1" customFormat="1" ht="13.5">
      <c r="A1209" s="775" t="s">
        <v>2229</v>
      </c>
      <c r="B1209" s="776"/>
      <c r="C1209" s="352"/>
      <c r="D1209" s="31"/>
      <c r="E1209" s="462"/>
      <c r="F1209" s="521"/>
      <c r="G1209" s="286"/>
      <c r="H1209" s="31"/>
      <c r="I1209" s="332"/>
      <c r="J1209" s="332"/>
      <c r="K1209" s="49"/>
      <c r="L1209" s="49"/>
    </row>
    <row r="1210" spans="1:12" s="1" customFormat="1" ht="15.75" customHeight="1">
      <c r="A1210" s="193"/>
      <c r="B1210" s="194" t="s">
        <v>2230</v>
      </c>
      <c r="C1210" s="193"/>
      <c r="D1210" s="193"/>
      <c r="E1210" s="463"/>
      <c r="F1210" s="512"/>
      <c r="G1210" s="634"/>
      <c r="H1210" s="193"/>
      <c r="I1210" s="401"/>
      <c r="J1210" s="401"/>
      <c r="K1210" s="193"/>
      <c r="L1210" s="10"/>
    </row>
    <row r="1211" spans="1:12" s="1" customFormat="1" ht="15.75" customHeight="1">
      <c r="A1211" s="549">
        <v>1</v>
      </c>
      <c r="B1211" s="549" t="s">
        <v>2231</v>
      </c>
      <c r="C1211" s="195" t="s">
        <v>2232</v>
      </c>
      <c r="D1211" s="549" t="s">
        <v>376</v>
      </c>
      <c r="E1211" s="438">
        <v>7</v>
      </c>
      <c r="F1211" s="495">
        <v>0.85</v>
      </c>
      <c r="G1211" s="549" t="s">
        <v>2233</v>
      </c>
      <c r="H1211" s="549" t="s">
        <v>2234</v>
      </c>
      <c r="I1211" s="551">
        <v>452298</v>
      </c>
      <c r="J1211" s="551">
        <v>1211189</v>
      </c>
      <c r="K1211" s="347"/>
      <c r="L1211" s="195"/>
    </row>
    <row r="1212" spans="1:12" s="1" customFormat="1" ht="15.75" customHeight="1">
      <c r="A1212" s="549">
        <v>2</v>
      </c>
      <c r="B1212" s="549" t="s">
        <v>2231</v>
      </c>
      <c r="C1212" s="195" t="s">
        <v>2235</v>
      </c>
      <c r="D1212" s="549" t="s">
        <v>376</v>
      </c>
      <c r="E1212" s="438">
        <v>15</v>
      </c>
      <c r="F1212" s="495">
        <v>4.5</v>
      </c>
      <c r="G1212" s="549" t="s">
        <v>2236</v>
      </c>
      <c r="H1212" s="549" t="s">
        <v>2237</v>
      </c>
      <c r="I1212" s="551">
        <v>452999</v>
      </c>
      <c r="J1212" s="551">
        <v>1210835</v>
      </c>
      <c r="K1212" s="347"/>
      <c r="L1212" s="195"/>
    </row>
    <row r="1213" spans="1:12" s="1" customFormat="1" ht="15.75" customHeight="1">
      <c r="A1213" s="549">
        <v>3</v>
      </c>
      <c r="B1213" s="549" t="s">
        <v>2231</v>
      </c>
      <c r="C1213" s="195" t="s">
        <v>2235</v>
      </c>
      <c r="D1213" s="549" t="s">
        <v>376</v>
      </c>
      <c r="E1213" s="438">
        <v>3</v>
      </c>
      <c r="F1213" s="495">
        <v>5</v>
      </c>
      <c r="G1213" s="549" t="s">
        <v>2238</v>
      </c>
      <c r="H1213" s="549" t="s">
        <v>2239</v>
      </c>
      <c r="I1213" s="551">
        <v>453438</v>
      </c>
      <c r="J1213" s="551">
        <v>1210456</v>
      </c>
      <c r="K1213" s="347"/>
      <c r="L1213" s="195"/>
    </row>
    <row r="1214" spans="1:12" s="1" customFormat="1" ht="15.75" customHeight="1">
      <c r="A1214" s="196"/>
      <c r="B1214" s="197" t="s">
        <v>1696</v>
      </c>
      <c r="C1214" s="196"/>
      <c r="D1214" s="196"/>
      <c r="E1214" s="456"/>
      <c r="F1214" s="512"/>
      <c r="G1214" s="550"/>
      <c r="H1214" s="196"/>
      <c r="I1214" s="402"/>
      <c r="J1214" s="402"/>
      <c r="K1214" s="196"/>
      <c r="L1214" s="198"/>
    </row>
    <row r="1215" spans="1:12" s="1" customFormat="1" ht="15.75" customHeight="1">
      <c r="A1215" s="549">
        <v>1</v>
      </c>
      <c r="B1215" s="549" t="s">
        <v>2240</v>
      </c>
      <c r="C1215" s="195" t="s">
        <v>2241</v>
      </c>
      <c r="D1215" s="549" t="s">
        <v>376</v>
      </c>
      <c r="E1215" s="438">
        <v>10</v>
      </c>
      <c r="F1215" s="495">
        <v>0.9</v>
      </c>
      <c r="G1215" s="549" t="s">
        <v>1516</v>
      </c>
      <c r="H1215" s="549" t="s">
        <v>321</v>
      </c>
      <c r="I1215" s="551">
        <v>449937</v>
      </c>
      <c r="J1215" s="551">
        <v>1216193</v>
      </c>
      <c r="K1215" s="347"/>
      <c r="L1215" s="195"/>
    </row>
    <row r="1216" spans="1:12" s="1" customFormat="1" ht="15.75" customHeight="1">
      <c r="A1216" s="549">
        <v>2</v>
      </c>
      <c r="B1216" s="549" t="s">
        <v>2240</v>
      </c>
      <c r="C1216" s="195" t="s">
        <v>2241</v>
      </c>
      <c r="D1216" s="549" t="s">
        <v>376</v>
      </c>
      <c r="E1216" s="438">
        <v>9</v>
      </c>
      <c r="F1216" s="495">
        <v>0.9</v>
      </c>
      <c r="G1216" s="549" t="s">
        <v>2242</v>
      </c>
      <c r="H1216" s="549" t="s">
        <v>362</v>
      </c>
      <c r="I1216" s="551">
        <v>450254</v>
      </c>
      <c r="J1216" s="551">
        <v>1215253</v>
      </c>
      <c r="K1216" s="347"/>
      <c r="L1216" s="195"/>
    </row>
    <row r="1217" spans="1:12" s="1" customFormat="1" ht="15.75" customHeight="1">
      <c r="A1217" s="549">
        <v>3</v>
      </c>
      <c r="B1217" s="549" t="s">
        <v>2240</v>
      </c>
      <c r="C1217" s="195" t="s">
        <v>2241</v>
      </c>
      <c r="D1217" s="549" t="s">
        <v>376</v>
      </c>
      <c r="E1217" s="438">
        <v>9</v>
      </c>
      <c r="F1217" s="495">
        <v>0.5</v>
      </c>
      <c r="G1217" s="549" t="s">
        <v>2243</v>
      </c>
      <c r="H1217" s="549" t="s">
        <v>354</v>
      </c>
      <c r="I1217" s="551">
        <v>450603</v>
      </c>
      <c r="J1217" s="551">
        <v>1214578</v>
      </c>
      <c r="K1217" s="347"/>
      <c r="L1217" s="195"/>
    </row>
    <row r="1218" spans="1:12" s="1" customFormat="1" ht="15.75" customHeight="1">
      <c r="A1218" s="549">
        <v>4</v>
      </c>
      <c r="B1218" s="549" t="s">
        <v>2240</v>
      </c>
      <c r="C1218" s="195" t="s">
        <v>2241</v>
      </c>
      <c r="D1218" s="549" t="s">
        <v>376</v>
      </c>
      <c r="E1218" s="438">
        <v>12</v>
      </c>
      <c r="F1218" s="495">
        <v>1.85</v>
      </c>
      <c r="G1218" s="549" t="s">
        <v>2244</v>
      </c>
      <c r="H1218" s="549" t="s">
        <v>2245</v>
      </c>
      <c r="I1218" s="551">
        <v>450959</v>
      </c>
      <c r="J1218" s="551">
        <v>1213823</v>
      </c>
      <c r="K1218" s="347"/>
      <c r="L1218" s="195"/>
    </row>
    <row r="1219" spans="1:12" s="1" customFormat="1" ht="15.75" customHeight="1">
      <c r="A1219" s="196"/>
      <c r="B1219" s="197" t="s">
        <v>2246</v>
      </c>
      <c r="C1219" s="196"/>
      <c r="D1219" s="196"/>
      <c r="E1219" s="456"/>
      <c r="F1219" s="512"/>
      <c r="G1219" s="550"/>
      <c r="H1219" s="196"/>
      <c r="I1219" s="402"/>
      <c r="J1219" s="402"/>
      <c r="K1219" s="196"/>
      <c r="L1219" s="198"/>
    </row>
    <row r="1220" spans="1:12" s="1" customFormat="1" ht="15.75" customHeight="1">
      <c r="A1220" s="199" t="s">
        <v>1</v>
      </c>
      <c r="B1220" s="200" t="s">
        <v>954</v>
      </c>
      <c r="C1220" s="196"/>
      <c r="D1220" s="196"/>
      <c r="E1220" s="456"/>
      <c r="F1220" s="512"/>
      <c r="G1220" s="550"/>
      <c r="H1220" s="196"/>
      <c r="I1220" s="402"/>
      <c r="J1220" s="402"/>
      <c r="K1220" s="196"/>
      <c r="L1220" s="198"/>
    </row>
    <row r="1221" spans="1:12" s="1" customFormat="1" ht="15.75" customHeight="1">
      <c r="A1221" s="549">
        <v>1</v>
      </c>
      <c r="B1221" s="549" t="s">
        <v>915</v>
      </c>
      <c r="C1221" s="195" t="s">
        <v>2241</v>
      </c>
      <c r="D1221" s="549" t="s">
        <v>376</v>
      </c>
      <c r="E1221" s="438">
        <v>16</v>
      </c>
      <c r="F1221" s="495">
        <v>0.8</v>
      </c>
      <c r="G1221" s="549" t="s">
        <v>1689</v>
      </c>
      <c r="H1221" s="549" t="s">
        <v>294</v>
      </c>
      <c r="I1221" s="551">
        <v>449446</v>
      </c>
      <c r="J1221" s="551">
        <v>1215120</v>
      </c>
      <c r="K1221" s="347"/>
      <c r="L1221" s="195"/>
    </row>
    <row r="1222" spans="1:12" s="1" customFormat="1" ht="15.75" customHeight="1">
      <c r="A1222" s="549">
        <v>2</v>
      </c>
      <c r="B1222" s="549" t="s">
        <v>994</v>
      </c>
      <c r="C1222" s="195" t="s">
        <v>2247</v>
      </c>
      <c r="D1222" s="549" t="s">
        <v>376</v>
      </c>
      <c r="E1222" s="438">
        <v>126</v>
      </c>
      <c r="F1222" s="495">
        <v>2.15</v>
      </c>
      <c r="G1222" s="549" t="s">
        <v>1690</v>
      </c>
      <c r="H1222" s="549" t="s">
        <v>1704</v>
      </c>
      <c r="I1222" s="551">
        <v>449856</v>
      </c>
      <c r="J1222" s="551">
        <v>1214045</v>
      </c>
      <c r="K1222" s="347"/>
      <c r="L1222" s="195"/>
    </row>
    <row r="1223" spans="1:12" s="1" customFormat="1" ht="15.75" customHeight="1">
      <c r="A1223" s="199" t="s">
        <v>2</v>
      </c>
      <c r="B1223" s="200" t="s">
        <v>934</v>
      </c>
      <c r="C1223" s="196"/>
      <c r="D1223" s="196"/>
      <c r="E1223" s="456"/>
      <c r="F1223" s="512"/>
      <c r="G1223" s="550"/>
      <c r="H1223" s="196"/>
      <c r="I1223" s="402"/>
      <c r="J1223" s="402"/>
      <c r="K1223" s="196"/>
      <c r="L1223" s="198"/>
    </row>
    <row r="1224" spans="1:12" s="1" customFormat="1" ht="15.75" customHeight="1">
      <c r="A1224" s="549">
        <v>1</v>
      </c>
      <c r="B1224" s="549" t="s">
        <v>1168</v>
      </c>
      <c r="C1224" s="195" t="s">
        <v>2247</v>
      </c>
      <c r="D1224" s="549" t="s">
        <v>376</v>
      </c>
      <c r="E1224" s="438">
        <v>29</v>
      </c>
      <c r="F1224" s="495">
        <v>0.7</v>
      </c>
      <c r="G1224" s="549" t="s">
        <v>2248</v>
      </c>
      <c r="H1224" s="549" t="s">
        <v>2249</v>
      </c>
      <c r="I1224" s="551">
        <v>449216</v>
      </c>
      <c r="J1224" s="551">
        <v>1214841</v>
      </c>
      <c r="K1224" s="347"/>
      <c r="L1224" s="195"/>
    </row>
    <row r="1225" spans="1:12" s="1" customFormat="1" ht="15.75" customHeight="1">
      <c r="A1225" s="549">
        <v>2</v>
      </c>
      <c r="B1225" s="549" t="s">
        <v>2240</v>
      </c>
      <c r="C1225" s="195" t="s">
        <v>2250</v>
      </c>
      <c r="D1225" s="549" t="s">
        <v>376</v>
      </c>
      <c r="E1225" s="438">
        <v>100</v>
      </c>
      <c r="F1225" s="495">
        <v>0.6</v>
      </c>
      <c r="G1225" s="549" t="s">
        <v>2251</v>
      </c>
      <c r="H1225" s="549" t="s">
        <v>1884</v>
      </c>
      <c r="I1225" s="551">
        <v>449012</v>
      </c>
      <c r="J1225" s="551">
        <v>1213908</v>
      </c>
      <c r="K1225" s="347"/>
      <c r="L1225" s="195"/>
    </row>
    <row r="1226" spans="1:12" s="1" customFormat="1" ht="15.75" customHeight="1">
      <c r="A1226" s="549">
        <v>3</v>
      </c>
      <c r="B1226" s="549" t="s">
        <v>2252</v>
      </c>
      <c r="C1226" s="195" t="s">
        <v>2250</v>
      </c>
      <c r="D1226" s="549" t="s">
        <v>376</v>
      </c>
      <c r="E1226" s="438">
        <v>35</v>
      </c>
      <c r="F1226" s="495">
        <v>0.8</v>
      </c>
      <c r="G1226" s="549" t="s">
        <v>2253</v>
      </c>
      <c r="H1226" s="549" t="s">
        <v>2254</v>
      </c>
      <c r="I1226" s="551">
        <v>448974</v>
      </c>
      <c r="J1226" s="551">
        <v>1213426</v>
      </c>
      <c r="K1226" s="347"/>
      <c r="L1226" s="195"/>
    </row>
    <row r="1227" spans="1:12" s="1" customFormat="1" ht="15.75" customHeight="1">
      <c r="A1227" s="549">
        <v>4</v>
      </c>
      <c r="B1227" s="549" t="s">
        <v>2255</v>
      </c>
      <c r="C1227" s="195" t="s">
        <v>2250</v>
      </c>
      <c r="D1227" s="549" t="s">
        <v>376</v>
      </c>
      <c r="E1227" s="438">
        <v>65</v>
      </c>
      <c r="F1227" s="495">
        <v>1</v>
      </c>
      <c r="G1227" s="549" t="s">
        <v>2256</v>
      </c>
      <c r="H1227" s="549" t="s">
        <v>2254</v>
      </c>
      <c r="I1227" s="551">
        <v>448971</v>
      </c>
      <c r="J1227" s="551">
        <v>1213428</v>
      </c>
      <c r="K1227" s="347"/>
      <c r="L1227" s="195"/>
    </row>
    <row r="1228" spans="1:12" s="1" customFormat="1" ht="15.75" customHeight="1">
      <c r="A1228" s="199" t="s">
        <v>3</v>
      </c>
      <c r="B1228" s="200" t="s">
        <v>2257</v>
      </c>
      <c r="C1228" s="196"/>
      <c r="D1228" s="196"/>
      <c r="E1228" s="456"/>
      <c r="F1228" s="512"/>
      <c r="G1228" s="550"/>
      <c r="H1228" s="196"/>
      <c r="I1228" s="402"/>
      <c r="J1228" s="402"/>
      <c r="K1228" s="196"/>
      <c r="L1228" s="198"/>
    </row>
    <row r="1229" spans="1:12" s="1" customFormat="1" ht="15.75" customHeight="1">
      <c r="A1229" s="549">
        <v>1</v>
      </c>
      <c r="B1229" s="549" t="s">
        <v>2258</v>
      </c>
      <c r="C1229" s="195" t="s">
        <v>2259</v>
      </c>
      <c r="D1229" s="549" t="s">
        <v>376</v>
      </c>
      <c r="E1229" s="438">
        <v>79</v>
      </c>
      <c r="F1229" s="495">
        <v>2.8</v>
      </c>
      <c r="G1229" s="549" t="s">
        <v>2260</v>
      </c>
      <c r="H1229" s="549" t="s">
        <v>2261</v>
      </c>
      <c r="I1229" s="551">
        <v>449653</v>
      </c>
      <c r="J1229" s="551">
        <v>1211926</v>
      </c>
      <c r="K1229" s="347"/>
      <c r="L1229" s="195"/>
    </row>
    <row r="1230" spans="1:12" s="1" customFormat="1" ht="13.5">
      <c r="A1230" s="594" t="s">
        <v>2262</v>
      </c>
      <c r="B1230" s="595"/>
      <c r="C1230" s="596"/>
      <c r="D1230" s="595"/>
      <c r="E1230" s="469"/>
      <c r="F1230" s="530"/>
      <c r="G1230" s="595"/>
      <c r="H1230" s="595"/>
      <c r="I1230" s="598"/>
      <c r="J1230" s="598"/>
      <c r="K1230" s="595"/>
      <c r="L1230" s="350"/>
    </row>
    <row r="1231" spans="1:12" s="13" customFormat="1" ht="15.75" customHeight="1">
      <c r="A1231" s="775" t="s">
        <v>2263</v>
      </c>
      <c r="B1231" s="776"/>
      <c r="C1231" s="201"/>
      <c r="D1231" s="201"/>
      <c r="E1231" s="462"/>
      <c r="F1231" s="521"/>
      <c r="G1231" s="635"/>
      <c r="H1231" s="201"/>
      <c r="I1231" s="403"/>
      <c r="J1231" s="403"/>
      <c r="K1231" s="201"/>
      <c r="L1231" s="201"/>
    </row>
    <row r="1232" spans="1:12" s="13" customFormat="1" ht="15.75" customHeight="1">
      <c r="A1232" s="202"/>
      <c r="B1232" s="194" t="s">
        <v>2264</v>
      </c>
      <c r="C1232" s="372"/>
      <c r="D1232" s="202"/>
      <c r="E1232" s="464"/>
      <c r="F1232" s="522"/>
      <c r="G1232" s="636"/>
      <c r="H1232" s="202"/>
      <c r="I1232" s="404"/>
      <c r="J1232" s="404"/>
      <c r="K1232" s="203"/>
      <c r="L1232" s="204"/>
    </row>
    <row r="1233" spans="1:12" s="13" customFormat="1" ht="15.75" customHeight="1">
      <c r="A1233" s="173">
        <v>1</v>
      </c>
      <c r="B1233" s="174" t="s">
        <v>2266</v>
      </c>
      <c r="C1233" s="89" t="s">
        <v>2267</v>
      </c>
      <c r="D1233" s="173" t="s">
        <v>376</v>
      </c>
      <c r="E1233" s="441">
        <v>20</v>
      </c>
      <c r="F1233" s="160">
        <v>1.41</v>
      </c>
      <c r="G1233" s="274" t="s">
        <v>2268</v>
      </c>
      <c r="H1233" s="89" t="s">
        <v>2269</v>
      </c>
      <c r="I1233" s="405">
        <v>451969</v>
      </c>
      <c r="J1233" s="405">
        <v>1209564</v>
      </c>
      <c r="K1233" s="25"/>
      <c r="L1233" s="205"/>
    </row>
    <row r="1234" spans="1:12" s="13" customFormat="1" ht="15.75" customHeight="1">
      <c r="A1234" s="173">
        <v>2</v>
      </c>
      <c r="B1234" s="174" t="s">
        <v>2270</v>
      </c>
      <c r="C1234" s="89" t="s">
        <v>2271</v>
      </c>
      <c r="D1234" s="173" t="s">
        <v>376</v>
      </c>
      <c r="E1234" s="418">
        <v>33.35</v>
      </c>
      <c r="F1234" s="160">
        <v>0.585</v>
      </c>
      <c r="G1234" s="274" t="s">
        <v>2272</v>
      </c>
      <c r="H1234" s="89" t="s">
        <v>1296</v>
      </c>
      <c r="I1234" s="405">
        <v>451969</v>
      </c>
      <c r="J1234" s="405">
        <v>1209564</v>
      </c>
      <c r="K1234" s="25"/>
      <c r="L1234" s="205"/>
    </row>
    <row r="1235" spans="1:12" s="13" customFormat="1" ht="15.75" customHeight="1">
      <c r="A1235" s="173">
        <v>3</v>
      </c>
      <c r="B1235" s="206" t="s">
        <v>2273</v>
      </c>
      <c r="C1235" s="89" t="s">
        <v>2271</v>
      </c>
      <c r="D1235" s="173" t="s">
        <v>376</v>
      </c>
      <c r="E1235" s="418">
        <v>10</v>
      </c>
      <c r="F1235" s="160">
        <v>0.7</v>
      </c>
      <c r="G1235" s="222" t="s">
        <v>2274</v>
      </c>
      <c r="H1235" s="89" t="s">
        <v>2275</v>
      </c>
      <c r="I1235" s="405">
        <v>452327</v>
      </c>
      <c r="J1235" s="405">
        <v>1209556</v>
      </c>
      <c r="K1235" s="25"/>
      <c r="L1235" s="205"/>
    </row>
    <row r="1236" spans="1:12" s="13" customFormat="1" ht="15.75" customHeight="1">
      <c r="A1236" s="173">
        <v>4</v>
      </c>
      <c r="B1236" s="174" t="s">
        <v>2276</v>
      </c>
      <c r="C1236" s="89" t="s">
        <v>2271</v>
      </c>
      <c r="D1236" s="173" t="s">
        <v>376</v>
      </c>
      <c r="E1236" s="418">
        <v>7</v>
      </c>
      <c r="F1236" s="160">
        <v>0.327</v>
      </c>
      <c r="G1236" s="222" t="s">
        <v>2277</v>
      </c>
      <c r="H1236" s="89" t="s">
        <v>2032</v>
      </c>
      <c r="I1236" s="405">
        <v>452791</v>
      </c>
      <c r="J1236" s="405">
        <v>1209630</v>
      </c>
      <c r="K1236" s="25"/>
      <c r="L1236" s="205"/>
    </row>
    <row r="1237" spans="1:12" s="13" customFormat="1" ht="15.75" customHeight="1">
      <c r="A1237" s="207">
        <v>5</v>
      </c>
      <c r="B1237" s="208" t="s">
        <v>2278</v>
      </c>
      <c r="C1237" s="209" t="s">
        <v>2271</v>
      </c>
      <c r="D1237" s="207" t="s">
        <v>376</v>
      </c>
      <c r="E1237" s="465">
        <v>70</v>
      </c>
      <c r="F1237" s="523">
        <v>2.04</v>
      </c>
      <c r="G1237" s="275" t="s">
        <v>2279</v>
      </c>
      <c r="H1237" s="209" t="s">
        <v>2269</v>
      </c>
      <c r="I1237" s="406">
        <v>451693</v>
      </c>
      <c r="J1237" s="406">
        <v>1209647</v>
      </c>
      <c r="K1237" s="25"/>
      <c r="L1237" s="210"/>
    </row>
    <row r="1238" spans="1:12" s="13" customFormat="1" ht="15.75" customHeight="1">
      <c r="A1238" s="775" t="s">
        <v>2280</v>
      </c>
      <c r="B1238" s="776"/>
      <c r="C1238" s="212"/>
      <c r="D1238" s="211"/>
      <c r="E1238" s="466"/>
      <c r="F1238" s="524"/>
      <c r="G1238" s="637"/>
      <c r="H1238" s="212"/>
      <c r="I1238" s="407"/>
      <c r="J1238" s="407"/>
      <c r="K1238" s="213"/>
      <c r="L1238" s="214"/>
    </row>
    <row r="1239" spans="1:12" s="3" customFormat="1" ht="15.75" customHeight="1">
      <c r="A1239" s="193"/>
      <c r="B1239" s="194" t="s">
        <v>2230</v>
      </c>
      <c r="C1239" s="193"/>
      <c r="D1239" s="193"/>
      <c r="E1239" s="463"/>
      <c r="F1239" s="512"/>
      <c r="G1239" s="634"/>
      <c r="H1239" s="193"/>
      <c r="I1239" s="401"/>
      <c r="J1239" s="401"/>
      <c r="K1239" s="193"/>
      <c r="L1239" s="193"/>
    </row>
    <row r="1240" spans="1:12" s="1" customFormat="1" ht="15.75" customHeight="1">
      <c r="A1240" s="549">
        <v>1</v>
      </c>
      <c r="B1240" s="549" t="s">
        <v>2231</v>
      </c>
      <c r="C1240" s="195" t="s">
        <v>2281</v>
      </c>
      <c r="D1240" s="549" t="s">
        <v>376</v>
      </c>
      <c r="E1240" s="438">
        <v>11</v>
      </c>
      <c r="F1240" s="495">
        <v>12</v>
      </c>
      <c r="G1240" s="549" t="s">
        <v>2282</v>
      </c>
      <c r="H1240" s="549" t="s">
        <v>2283</v>
      </c>
      <c r="I1240" s="551">
        <v>452933</v>
      </c>
      <c r="J1240" s="551">
        <v>1211623</v>
      </c>
      <c r="K1240" s="552"/>
      <c r="L1240" s="195"/>
    </row>
    <row r="1241" spans="1:12" s="1" customFormat="1" ht="15.75" customHeight="1">
      <c r="A1241" s="549">
        <v>2</v>
      </c>
      <c r="B1241" s="549" t="s">
        <v>2231</v>
      </c>
      <c r="C1241" s="195" t="s">
        <v>2284</v>
      </c>
      <c r="D1241" s="549" t="s">
        <v>376</v>
      </c>
      <c r="E1241" s="438">
        <v>8</v>
      </c>
      <c r="F1241" s="495">
        <v>2</v>
      </c>
      <c r="G1241" s="549" t="s">
        <v>2285</v>
      </c>
      <c r="H1241" s="549" t="s">
        <v>294</v>
      </c>
      <c r="I1241" s="551">
        <v>453836</v>
      </c>
      <c r="J1241" s="551">
        <v>1211622</v>
      </c>
      <c r="K1241" s="552"/>
      <c r="L1241" s="195"/>
    </row>
    <row r="1242" spans="1:12" s="1" customFormat="1" ht="13.5">
      <c r="A1242" s="594" t="s">
        <v>2286</v>
      </c>
      <c r="B1242" s="595"/>
      <c r="C1242" s="596"/>
      <c r="D1242" s="595"/>
      <c r="E1242" s="469"/>
      <c r="F1242" s="530"/>
      <c r="G1242" s="595"/>
      <c r="H1242" s="595"/>
      <c r="I1242" s="598"/>
      <c r="J1242" s="598"/>
      <c r="K1242" s="595"/>
      <c r="L1242" s="350"/>
    </row>
    <row r="1243" spans="1:12" s="217" customFormat="1" ht="15.75" customHeight="1">
      <c r="A1243" s="775" t="s">
        <v>2287</v>
      </c>
      <c r="B1243" s="776"/>
      <c r="C1243" s="373"/>
      <c r="D1243" s="215"/>
      <c r="E1243" s="466"/>
      <c r="F1243" s="524"/>
      <c r="G1243" s="638"/>
      <c r="H1243" s="215"/>
      <c r="I1243" s="408"/>
      <c r="J1243" s="408"/>
      <c r="K1243" s="216"/>
      <c r="L1243" s="211"/>
    </row>
    <row r="1244" spans="1:12" s="217" customFormat="1" ht="15.75" customHeight="1">
      <c r="A1244" s="202"/>
      <c r="B1244" s="194" t="s">
        <v>2264</v>
      </c>
      <c r="C1244" s="372"/>
      <c r="D1244" s="202"/>
      <c r="E1244" s="464"/>
      <c r="F1244" s="522"/>
      <c r="G1244" s="636"/>
      <c r="H1244" s="202"/>
      <c r="I1244" s="404"/>
      <c r="J1244" s="404"/>
      <c r="K1244" s="203"/>
      <c r="L1244" s="204"/>
    </row>
    <row r="1245" spans="1:12" s="217" customFormat="1" ht="15.75" customHeight="1">
      <c r="A1245" s="199" t="s">
        <v>1</v>
      </c>
      <c r="B1245" s="200" t="s">
        <v>2265</v>
      </c>
      <c r="C1245" s="98"/>
      <c r="D1245" s="199"/>
      <c r="E1245" s="461"/>
      <c r="F1245" s="160"/>
      <c r="G1245" s="639"/>
      <c r="H1245" s="199"/>
      <c r="I1245" s="409"/>
      <c r="J1245" s="409"/>
      <c r="K1245" s="218"/>
      <c r="L1245" s="205"/>
    </row>
    <row r="1246" spans="1:12" s="217" customFormat="1" ht="15.75" customHeight="1">
      <c r="A1246" s="173">
        <v>1</v>
      </c>
      <c r="B1246" s="174" t="s">
        <v>2288</v>
      </c>
      <c r="C1246" s="89" t="s">
        <v>2289</v>
      </c>
      <c r="D1246" s="25" t="s">
        <v>376</v>
      </c>
      <c r="E1246" s="418">
        <v>7</v>
      </c>
      <c r="F1246" s="160">
        <v>1.878</v>
      </c>
      <c r="G1246" s="222" t="s">
        <v>2290</v>
      </c>
      <c r="H1246" s="173" t="s">
        <v>2291</v>
      </c>
      <c r="I1246" s="255">
        <v>447277</v>
      </c>
      <c r="J1246" s="255">
        <v>1207787</v>
      </c>
      <c r="K1246" s="25"/>
      <c r="L1246" s="205"/>
    </row>
    <row r="1247" spans="1:12" s="217" customFormat="1" ht="15.75" customHeight="1">
      <c r="A1247" s="173">
        <v>2</v>
      </c>
      <c r="B1247" s="174" t="s">
        <v>2292</v>
      </c>
      <c r="C1247" s="89" t="s">
        <v>2289</v>
      </c>
      <c r="D1247" s="25" t="s">
        <v>376</v>
      </c>
      <c r="E1247" s="418">
        <v>6</v>
      </c>
      <c r="F1247" s="160">
        <v>1.18</v>
      </c>
      <c r="G1247" s="222" t="s">
        <v>2293</v>
      </c>
      <c r="H1247" s="173" t="s">
        <v>2294</v>
      </c>
      <c r="I1247" s="329">
        <v>447886</v>
      </c>
      <c r="J1247" s="329">
        <v>1208294</v>
      </c>
      <c r="K1247" s="25"/>
      <c r="L1247" s="205"/>
    </row>
    <row r="1248" spans="1:12" s="217" customFormat="1" ht="15.75" customHeight="1">
      <c r="A1248" s="173">
        <v>3</v>
      </c>
      <c r="B1248" s="174" t="s">
        <v>2295</v>
      </c>
      <c r="C1248" s="89" t="s">
        <v>2289</v>
      </c>
      <c r="D1248" s="25" t="s">
        <v>376</v>
      </c>
      <c r="E1248" s="418">
        <v>14</v>
      </c>
      <c r="F1248" s="160">
        <v>2.185</v>
      </c>
      <c r="G1248" s="222" t="s">
        <v>2296</v>
      </c>
      <c r="H1248" s="173" t="s">
        <v>2297</v>
      </c>
      <c r="I1248" s="329">
        <v>448323</v>
      </c>
      <c r="J1248" s="329">
        <v>1208505</v>
      </c>
      <c r="K1248" s="25"/>
      <c r="L1248" s="205"/>
    </row>
    <row r="1249" spans="1:12" s="217" customFormat="1" ht="15.75" customHeight="1">
      <c r="A1249" s="173">
        <v>4</v>
      </c>
      <c r="B1249" s="174" t="s">
        <v>2298</v>
      </c>
      <c r="C1249" s="89" t="s">
        <v>2289</v>
      </c>
      <c r="D1249" s="25" t="s">
        <v>376</v>
      </c>
      <c r="E1249" s="418">
        <v>7</v>
      </c>
      <c r="F1249" s="160">
        <v>0.996</v>
      </c>
      <c r="G1249" s="222" t="s">
        <v>2299</v>
      </c>
      <c r="H1249" s="173" t="s">
        <v>2300</v>
      </c>
      <c r="I1249" s="329">
        <v>447886</v>
      </c>
      <c r="J1249" s="329">
        <v>1208294</v>
      </c>
      <c r="K1249" s="25"/>
      <c r="L1249" s="205"/>
    </row>
    <row r="1250" spans="1:12" s="217" customFormat="1" ht="15.75" customHeight="1">
      <c r="A1250" s="173">
        <v>5</v>
      </c>
      <c r="B1250" s="174" t="s">
        <v>1812</v>
      </c>
      <c r="C1250" s="89" t="s">
        <v>2289</v>
      </c>
      <c r="D1250" s="25" t="s">
        <v>376</v>
      </c>
      <c r="E1250" s="418">
        <v>43</v>
      </c>
      <c r="F1250" s="160">
        <v>4.101</v>
      </c>
      <c r="G1250" s="222" t="s">
        <v>2301</v>
      </c>
      <c r="H1250" s="173" t="s">
        <v>2302</v>
      </c>
      <c r="I1250" s="329">
        <v>449065</v>
      </c>
      <c r="J1250" s="329">
        <v>1208738</v>
      </c>
      <c r="K1250" s="25"/>
      <c r="L1250" s="205"/>
    </row>
    <row r="1251" spans="1:12" s="217" customFormat="1" ht="15.75" customHeight="1">
      <c r="A1251" s="173">
        <v>6</v>
      </c>
      <c r="B1251" s="174" t="s">
        <v>2303</v>
      </c>
      <c r="C1251" s="89" t="s">
        <v>2304</v>
      </c>
      <c r="D1251" s="25" t="s">
        <v>376</v>
      </c>
      <c r="E1251" s="418">
        <v>28.7</v>
      </c>
      <c r="F1251" s="160">
        <v>4</v>
      </c>
      <c r="G1251" s="222" t="s">
        <v>2305</v>
      </c>
      <c r="H1251" s="173" t="s">
        <v>2306</v>
      </c>
      <c r="I1251" s="329">
        <v>449843</v>
      </c>
      <c r="J1251" s="329">
        <v>1209407</v>
      </c>
      <c r="K1251" s="25"/>
      <c r="L1251" s="205"/>
    </row>
    <row r="1252" spans="1:12" s="217" customFormat="1" ht="15.75" customHeight="1">
      <c r="A1252" s="173">
        <v>7</v>
      </c>
      <c r="B1252" s="174" t="s">
        <v>2307</v>
      </c>
      <c r="C1252" s="89" t="s">
        <v>2304</v>
      </c>
      <c r="D1252" s="25" t="s">
        <v>376</v>
      </c>
      <c r="E1252" s="418">
        <v>11.5</v>
      </c>
      <c r="F1252" s="160">
        <v>0.42</v>
      </c>
      <c r="G1252" s="222" t="s">
        <v>2308</v>
      </c>
      <c r="H1252" s="173" t="s">
        <v>2309</v>
      </c>
      <c r="I1252" s="329">
        <v>449826</v>
      </c>
      <c r="J1252" s="329">
        <v>1209429</v>
      </c>
      <c r="K1252" s="25"/>
      <c r="L1252" s="205"/>
    </row>
    <row r="1253" spans="1:12" s="217" customFormat="1" ht="15.75" customHeight="1">
      <c r="A1253" s="173">
        <v>8</v>
      </c>
      <c r="B1253" s="174" t="s">
        <v>2310</v>
      </c>
      <c r="C1253" s="89" t="s">
        <v>2304</v>
      </c>
      <c r="D1253" s="25" t="s">
        <v>376</v>
      </c>
      <c r="E1253" s="418">
        <v>21.45</v>
      </c>
      <c r="F1253" s="160">
        <v>4.1</v>
      </c>
      <c r="G1253" s="222" t="s">
        <v>2311</v>
      </c>
      <c r="H1253" s="173" t="s">
        <v>2312</v>
      </c>
      <c r="I1253" s="329">
        <v>449905</v>
      </c>
      <c r="J1253" s="329">
        <v>1209538</v>
      </c>
      <c r="K1253" s="25"/>
      <c r="L1253" s="205"/>
    </row>
    <row r="1254" spans="1:12" s="217" customFormat="1" ht="15.75" customHeight="1">
      <c r="A1254" s="173">
        <v>9</v>
      </c>
      <c r="B1254" s="174" t="s">
        <v>2313</v>
      </c>
      <c r="C1254" s="89" t="s">
        <v>2304</v>
      </c>
      <c r="D1254" s="25" t="s">
        <v>376</v>
      </c>
      <c r="E1254" s="418">
        <v>26.3</v>
      </c>
      <c r="F1254" s="160">
        <v>3.2</v>
      </c>
      <c r="G1254" s="222" t="s">
        <v>2314</v>
      </c>
      <c r="H1254" s="173" t="s">
        <v>2315</v>
      </c>
      <c r="I1254" s="329">
        <v>449995</v>
      </c>
      <c r="J1254" s="329">
        <v>1209634</v>
      </c>
      <c r="K1254" s="25"/>
      <c r="L1254" s="205"/>
    </row>
    <row r="1255" spans="1:12" s="217" customFormat="1" ht="15.75" customHeight="1">
      <c r="A1255" s="173">
        <v>10</v>
      </c>
      <c r="B1255" s="174" t="s">
        <v>2316</v>
      </c>
      <c r="C1255" s="89" t="s">
        <v>2304</v>
      </c>
      <c r="D1255" s="25" t="s">
        <v>376</v>
      </c>
      <c r="E1255" s="418">
        <v>13.6</v>
      </c>
      <c r="F1255" s="160">
        <v>1</v>
      </c>
      <c r="G1255" s="222" t="s">
        <v>2317</v>
      </c>
      <c r="H1255" s="173" t="s">
        <v>2318</v>
      </c>
      <c r="I1255" s="329">
        <v>450261</v>
      </c>
      <c r="J1255" s="329">
        <v>1209712</v>
      </c>
      <c r="K1255" s="25"/>
      <c r="L1255" s="205"/>
    </row>
    <row r="1256" spans="1:12" s="217" customFormat="1" ht="15.75" customHeight="1">
      <c r="A1256" s="173">
        <v>11</v>
      </c>
      <c r="B1256" s="206" t="s">
        <v>2319</v>
      </c>
      <c r="C1256" s="89" t="s">
        <v>2304</v>
      </c>
      <c r="D1256" s="25" t="s">
        <v>376</v>
      </c>
      <c r="E1256" s="418">
        <v>42.7</v>
      </c>
      <c r="F1256" s="160">
        <v>0.945</v>
      </c>
      <c r="G1256" s="222" t="s">
        <v>2320</v>
      </c>
      <c r="H1256" s="173" t="s">
        <v>2321</v>
      </c>
      <c r="I1256" s="329">
        <v>450419</v>
      </c>
      <c r="J1256" s="329">
        <v>1209734</v>
      </c>
      <c r="K1256" s="25"/>
      <c r="L1256" s="205"/>
    </row>
    <row r="1257" spans="1:12" s="217" customFormat="1" ht="15.75" customHeight="1">
      <c r="A1257" s="173">
        <v>12</v>
      </c>
      <c r="B1257" s="174" t="s">
        <v>2322</v>
      </c>
      <c r="C1257" s="89" t="s">
        <v>2304</v>
      </c>
      <c r="D1257" s="25" t="s">
        <v>376</v>
      </c>
      <c r="E1257" s="418">
        <v>7</v>
      </c>
      <c r="F1257" s="160">
        <v>0.7</v>
      </c>
      <c r="G1257" s="222" t="s">
        <v>2323</v>
      </c>
      <c r="H1257" s="173" t="s">
        <v>2324</v>
      </c>
      <c r="I1257" s="329">
        <v>450529</v>
      </c>
      <c r="J1257" s="329">
        <v>1209703</v>
      </c>
      <c r="K1257" s="25"/>
      <c r="L1257" s="205"/>
    </row>
    <row r="1258" spans="1:12" s="217" customFormat="1" ht="15.75" customHeight="1">
      <c r="A1258" s="173">
        <v>14</v>
      </c>
      <c r="B1258" s="174" t="s">
        <v>2325</v>
      </c>
      <c r="C1258" s="89" t="s">
        <v>2304</v>
      </c>
      <c r="D1258" s="25" t="s">
        <v>376</v>
      </c>
      <c r="E1258" s="418">
        <v>18</v>
      </c>
      <c r="F1258" s="160">
        <v>1.5</v>
      </c>
      <c r="G1258" s="222" t="s">
        <v>2326</v>
      </c>
      <c r="H1258" s="173" t="s">
        <v>2327</v>
      </c>
      <c r="I1258" s="329">
        <v>450529</v>
      </c>
      <c r="J1258" s="329">
        <v>1209703</v>
      </c>
      <c r="K1258" s="25"/>
      <c r="L1258" s="205"/>
    </row>
    <row r="1259" spans="1:12" s="217" customFormat="1" ht="15.75" customHeight="1">
      <c r="A1259" s="173">
        <v>13</v>
      </c>
      <c r="B1259" s="174" t="s">
        <v>2328</v>
      </c>
      <c r="C1259" s="89" t="s">
        <v>2304</v>
      </c>
      <c r="D1259" s="25" t="s">
        <v>376</v>
      </c>
      <c r="E1259" s="418">
        <v>45.7</v>
      </c>
      <c r="F1259" s="160">
        <v>3.5</v>
      </c>
      <c r="G1259" s="222" t="s">
        <v>2329</v>
      </c>
      <c r="H1259" s="173" t="s">
        <v>2330</v>
      </c>
      <c r="I1259" s="329">
        <v>450634</v>
      </c>
      <c r="J1259" s="329">
        <v>1209708</v>
      </c>
      <c r="K1259" s="25"/>
      <c r="L1259" s="205"/>
    </row>
    <row r="1260" spans="1:12" s="217" customFormat="1" ht="15.75" customHeight="1">
      <c r="A1260" s="173">
        <v>15</v>
      </c>
      <c r="B1260" s="174" t="s">
        <v>2331</v>
      </c>
      <c r="C1260" s="89" t="s">
        <v>2304</v>
      </c>
      <c r="D1260" s="25" t="s">
        <v>376</v>
      </c>
      <c r="E1260" s="418">
        <v>7</v>
      </c>
      <c r="F1260" s="160">
        <v>0.8</v>
      </c>
      <c r="G1260" s="222" t="s">
        <v>2332</v>
      </c>
      <c r="H1260" s="173" t="s">
        <v>2333</v>
      </c>
      <c r="I1260" s="329">
        <v>450639</v>
      </c>
      <c r="J1260" s="329">
        <v>1209707</v>
      </c>
      <c r="K1260" s="25"/>
      <c r="L1260" s="205"/>
    </row>
    <row r="1261" spans="1:12" s="217" customFormat="1" ht="15.75" customHeight="1">
      <c r="A1261" s="173">
        <v>16</v>
      </c>
      <c r="B1261" s="174" t="s">
        <v>2334</v>
      </c>
      <c r="C1261" s="89" t="s">
        <v>2304</v>
      </c>
      <c r="D1261" s="25" t="s">
        <v>376</v>
      </c>
      <c r="E1261" s="418">
        <v>47.7</v>
      </c>
      <c r="F1261" s="160">
        <v>4.5</v>
      </c>
      <c r="G1261" s="222" t="s">
        <v>2335</v>
      </c>
      <c r="H1261" s="173" t="s">
        <v>2336</v>
      </c>
      <c r="I1261" s="329">
        <v>450942</v>
      </c>
      <c r="J1261" s="329">
        <v>1209792</v>
      </c>
      <c r="K1261" s="25"/>
      <c r="L1261" s="205"/>
    </row>
    <row r="1262" spans="1:12" s="217" customFormat="1" ht="15.75" customHeight="1">
      <c r="A1262" s="173">
        <v>17</v>
      </c>
      <c r="B1262" s="174" t="s">
        <v>2337</v>
      </c>
      <c r="C1262" s="89" t="s">
        <v>2304</v>
      </c>
      <c r="D1262" s="25" t="s">
        <v>376</v>
      </c>
      <c r="E1262" s="418">
        <v>15</v>
      </c>
      <c r="F1262" s="160">
        <v>1.62</v>
      </c>
      <c r="G1262" s="222" t="s">
        <v>2338</v>
      </c>
      <c r="H1262" s="173" t="s">
        <v>2339</v>
      </c>
      <c r="I1262" s="329">
        <v>451004</v>
      </c>
      <c r="J1262" s="329">
        <v>1209819</v>
      </c>
      <c r="K1262" s="25"/>
      <c r="L1262" s="205"/>
    </row>
    <row r="1263" spans="1:12" s="217" customFormat="1" ht="15.75" customHeight="1">
      <c r="A1263" s="173">
        <v>18</v>
      </c>
      <c r="B1263" s="174" t="s">
        <v>2340</v>
      </c>
      <c r="C1263" s="89" t="s">
        <v>2304</v>
      </c>
      <c r="D1263" s="25" t="s">
        <v>376</v>
      </c>
      <c r="E1263" s="418">
        <v>11.2</v>
      </c>
      <c r="F1263" s="160">
        <v>1.45</v>
      </c>
      <c r="G1263" s="222" t="s">
        <v>2341</v>
      </c>
      <c r="H1263" s="173" t="s">
        <v>2342</v>
      </c>
      <c r="I1263" s="329">
        <v>451095</v>
      </c>
      <c r="J1263" s="329">
        <v>1209799</v>
      </c>
      <c r="K1263" s="25"/>
      <c r="L1263" s="205"/>
    </row>
    <row r="1264" spans="1:12" s="217" customFormat="1" ht="15.75" customHeight="1">
      <c r="A1264" s="199"/>
      <c r="B1264" s="197" t="s">
        <v>2343</v>
      </c>
      <c r="C1264" s="199"/>
      <c r="D1264" s="199"/>
      <c r="E1264" s="461"/>
      <c r="F1264" s="520"/>
      <c r="G1264" s="639"/>
      <c r="H1264" s="173"/>
      <c r="I1264" s="329"/>
      <c r="J1264" s="329"/>
      <c r="K1264" s="219"/>
      <c r="L1264" s="205"/>
    </row>
    <row r="1265" spans="1:12" s="217" customFormat="1" ht="15.75" customHeight="1">
      <c r="A1265" s="199" t="s">
        <v>1</v>
      </c>
      <c r="B1265" s="200" t="s">
        <v>954</v>
      </c>
      <c r="C1265" s="199"/>
      <c r="D1265" s="199"/>
      <c r="E1265" s="461"/>
      <c r="F1265" s="520"/>
      <c r="G1265" s="639"/>
      <c r="H1265" s="173"/>
      <c r="I1265" s="329"/>
      <c r="J1265" s="329"/>
      <c r="K1265" s="219"/>
      <c r="L1265" s="205"/>
    </row>
    <row r="1266" spans="1:12" s="217" customFormat="1" ht="15.75" customHeight="1">
      <c r="A1266" s="173">
        <v>1</v>
      </c>
      <c r="B1266" s="174" t="s">
        <v>11</v>
      </c>
      <c r="C1266" s="89" t="s">
        <v>2344</v>
      </c>
      <c r="D1266" s="25" t="s">
        <v>376</v>
      </c>
      <c r="E1266" s="441">
        <v>50</v>
      </c>
      <c r="F1266" s="160">
        <v>2.45</v>
      </c>
      <c r="G1266" s="640" t="s">
        <v>3639</v>
      </c>
      <c r="H1266" s="220" t="s">
        <v>554</v>
      </c>
      <c r="I1266" s="329">
        <v>444230</v>
      </c>
      <c r="J1266" s="329">
        <v>1210514</v>
      </c>
      <c r="K1266" s="25"/>
      <c r="L1266" s="205"/>
    </row>
    <row r="1267" spans="1:12" s="217" customFormat="1" ht="15.75" customHeight="1">
      <c r="A1267" s="173">
        <v>2</v>
      </c>
      <c r="B1267" s="222" t="s">
        <v>2345</v>
      </c>
      <c r="C1267" s="89" t="s">
        <v>2344</v>
      </c>
      <c r="D1267" s="25" t="s">
        <v>376</v>
      </c>
      <c r="E1267" s="418">
        <v>47</v>
      </c>
      <c r="F1267" s="160">
        <v>2.452</v>
      </c>
      <c r="G1267" s="640" t="s">
        <v>556</v>
      </c>
      <c r="H1267" s="89" t="s">
        <v>3641</v>
      </c>
      <c r="I1267" s="329">
        <v>444230</v>
      </c>
      <c r="J1267" s="329">
        <v>1210514</v>
      </c>
      <c r="K1267" s="25"/>
      <c r="L1267" s="205"/>
    </row>
    <row r="1268" spans="1:12" s="217" customFormat="1" ht="15.75" customHeight="1">
      <c r="A1268" s="173">
        <v>3</v>
      </c>
      <c r="B1268" s="174" t="s">
        <v>2346</v>
      </c>
      <c r="C1268" s="89" t="s">
        <v>2344</v>
      </c>
      <c r="D1268" s="25" t="s">
        <v>376</v>
      </c>
      <c r="E1268" s="418">
        <v>7</v>
      </c>
      <c r="F1268" s="160">
        <v>0.9</v>
      </c>
      <c r="G1268" s="222" t="s">
        <v>2347</v>
      </c>
      <c r="H1268" s="173" t="s">
        <v>1709</v>
      </c>
      <c r="I1268" s="329">
        <v>444230</v>
      </c>
      <c r="J1268" s="329">
        <v>1210514</v>
      </c>
      <c r="K1268" s="25"/>
      <c r="L1268" s="205"/>
    </row>
    <row r="1269" spans="1:12" s="217" customFormat="1" ht="15.75" customHeight="1">
      <c r="A1269" s="173">
        <v>4</v>
      </c>
      <c r="B1269" s="174" t="s">
        <v>2348</v>
      </c>
      <c r="C1269" s="89" t="s">
        <v>2344</v>
      </c>
      <c r="D1269" s="25" t="s">
        <v>376</v>
      </c>
      <c r="E1269" s="418">
        <v>6</v>
      </c>
      <c r="F1269" s="160">
        <v>0.45</v>
      </c>
      <c r="G1269" s="222" t="s">
        <v>2349</v>
      </c>
      <c r="H1269" s="173" t="s">
        <v>1709</v>
      </c>
      <c r="I1269" s="329">
        <v>444230</v>
      </c>
      <c r="J1269" s="329">
        <v>1210514</v>
      </c>
      <c r="K1269" s="25"/>
      <c r="L1269" s="205"/>
    </row>
    <row r="1270" spans="1:12" s="217" customFormat="1" ht="15.75" customHeight="1">
      <c r="A1270" s="173">
        <v>5</v>
      </c>
      <c r="B1270" s="174" t="s">
        <v>2350</v>
      </c>
      <c r="C1270" s="89" t="s">
        <v>2344</v>
      </c>
      <c r="D1270" s="25" t="s">
        <v>376</v>
      </c>
      <c r="E1270" s="418">
        <v>17</v>
      </c>
      <c r="F1270" s="160">
        <v>0.8</v>
      </c>
      <c r="G1270" s="222" t="s">
        <v>2351</v>
      </c>
      <c r="H1270" s="173" t="s">
        <v>2352</v>
      </c>
      <c r="I1270" s="329">
        <v>445227</v>
      </c>
      <c r="J1270" s="329">
        <v>1210112</v>
      </c>
      <c r="K1270" s="25"/>
      <c r="L1270" s="205"/>
    </row>
    <row r="1271" spans="1:12" s="217" customFormat="1" ht="15.75" customHeight="1">
      <c r="A1271" s="173">
        <v>6</v>
      </c>
      <c r="B1271" s="174" t="s">
        <v>2353</v>
      </c>
      <c r="C1271" s="89" t="s">
        <v>2344</v>
      </c>
      <c r="D1271" s="25" t="s">
        <v>376</v>
      </c>
      <c r="E1271" s="418">
        <v>2</v>
      </c>
      <c r="F1271" s="525"/>
      <c r="G1271" s="222" t="s">
        <v>2354</v>
      </c>
      <c r="H1271" s="173" t="s">
        <v>2352</v>
      </c>
      <c r="I1271" s="329">
        <v>445227</v>
      </c>
      <c r="J1271" s="329">
        <v>1210112</v>
      </c>
      <c r="K1271" s="25"/>
      <c r="L1271" s="205"/>
    </row>
    <row r="1272" spans="1:12" s="217" customFormat="1" ht="15.75" customHeight="1">
      <c r="A1272" s="173">
        <v>7</v>
      </c>
      <c r="B1272" s="174" t="s">
        <v>2355</v>
      </c>
      <c r="C1272" s="89" t="s">
        <v>2344</v>
      </c>
      <c r="D1272" s="25" t="s">
        <v>376</v>
      </c>
      <c r="E1272" s="418">
        <v>10</v>
      </c>
      <c r="F1272" s="160">
        <v>2.687</v>
      </c>
      <c r="G1272" s="222" t="s">
        <v>2356</v>
      </c>
      <c r="H1272" s="89" t="s">
        <v>2357</v>
      </c>
      <c r="I1272" s="405">
        <v>445883</v>
      </c>
      <c r="J1272" s="405">
        <v>1210389</v>
      </c>
      <c r="K1272" s="25"/>
      <c r="L1272" s="205"/>
    </row>
    <row r="1273" spans="1:12" s="217" customFormat="1" ht="15.75" customHeight="1">
      <c r="A1273" s="173">
        <v>8</v>
      </c>
      <c r="B1273" s="174" t="s">
        <v>2358</v>
      </c>
      <c r="C1273" s="89" t="s">
        <v>2344</v>
      </c>
      <c r="D1273" s="25" t="s">
        <v>376</v>
      </c>
      <c r="E1273" s="418">
        <v>5</v>
      </c>
      <c r="F1273" s="160">
        <v>0.35</v>
      </c>
      <c r="G1273" s="222" t="s">
        <v>2359</v>
      </c>
      <c r="H1273" s="89" t="s">
        <v>2360</v>
      </c>
      <c r="I1273" s="405">
        <v>446262</v>
      </c>
      <c r="J1273" s="405">
        <v>1210550</v>
      </c>
      <c r="K1273" s="25"/>
      <c r="L1273" s="205"/>
    </row>
    <row r="1274" spans="1:12" s="217" customFormat="1" ht="15.75" customHeight="1">
      <c r="A1274" s="173">
        <v>9</v>
      </c>
      <c r="B1274" s="174" t="s">
        <v>2361</v>
      </c>
      <c r="C1274" s="89" t="s">
        <v>2344</v>
      </c>
      <c r="D1274" s="25" t="s">
        <v>376</v>
      </c>
      <c r="E1274" s="418">
        <v>6</v>
      </c>
      <c r="F1274" s="160">
        <v>0.15</v>
      </c>
      <c r="G1274" s="222" t="s">
        <v>2362</v>
      </c>
      <c r="H1274" s="89" t="s">
        <v>2363</v>
      </c>
      <c r="I1274" s="405">
        <v>446286</v>
      </c>
      <c r="J1274" s="405">
        <v>1210556</v>
      </c>
      <c r="K1274" s="25"/>
      <c r="L1274" s="205"/>
    </row>
    <row r="1275" spans="1:12" s="217" customFormat="1" ht="15.75" customHeight="1">
      <c r="A1275" s="173">
        <v>10</v>
      </c>
      <c r="B1275" s="174" t="s">
        <v>1032</v>
      </c>
      <c r="C1275" s="89" t="s">
        <v>2364</v>
      </c>
      <c r="D1275" s="25" t="s">
        <v>376</v>
      </c>
      <c r="E1275" s="418">
        <v>5</v>
      </c>
      <c r="F1275" s="160">
        <v>0.35</v>
      </c>
      <c r="G1275" s="222" t="s">
        <v>2424</v>
      </c>
      <c r="H1275" s="348" t="s">
        <v>3426</v>
      </c>
      <c r="I1275" s="405">
        <v>446262</v>
      </c>
      <c r="J1275" s="405">
        <v>1210550</v>
      </c>
      <c r="K1275" s="25"/>
      <c r="L1275" s="205"/>
    </row>
    <row r="1276" spans="1:12" s="217" customFormat="1" ht="15.75" customHeight="1">
      <c r="A1276" s="173">
        <v>11</v>
      </c>
      <c r="B1276" s="174" t="s">
        <v>2365</v>
      </c>
      <c r="C1276" s="89" t="s">
        <v>2364</v>
      </c>
      <c r="D1276" s="25" t="s">
        <v>376</v>
      </c>
      <c r="E1276" s="418">
        <v>30</v>
      </c>
      <c r="F1276" s="160">
        <v>3</v>
      </c>
      <c r="G1276" s="222" t="s">
        <v>2366</v>
      </c>
      <c r="H1276" s="89" t="s">
        <v>2367</v>
      </c>
      <c r="I1276" s="405">
        <v>444159</v>
      </c>
      <c r="J1276" s="405">
        <v>1210916</v>
      </c>
      <c r="K1276" s="25"/>
      <c r="L1276" s="205"/>
    </row>
    <row r="1277" spans="1:12" s="217" customFormat="1" ht="15.75" customHeight="1">
      <c r="A1277" s="173">
        <v>12</v>
      </c>
      <c r="B1277" s="206" t="s">
        <v>2368</v>
      </c>
      <c r="C1277" s="89" t="s">
        <v>2364</v>
      </c>
      <c r="D1277" s="25" t="s">
        <v>376</v>
      </c>
      <c r="E1277" s="418">
        <v>37</v>
      </c>
      <c r="F1277" s="160">
        <v>2</v>
      </c>
      <c r="G1277" s="222" t="s">
        <v>2369</v>
      </c>
      <c r="H1277" s="89" t="s">
        <v>2370</v>
      </c>
      <c r="I1277" s="329">
        <v>446721</v>
      </c>
      <c r="J1277" s="405">
        <v>1211361</v>
      </c>
      <c r="K1277" s="25"/>
      <c r="L1277" s="205"/>
    </row>
    <row r="1278" spans="1:12" s="217" customFormat="1" ht="15.75" customHeight="1">
      <c r="A1278" s="173">
        <v>13</v>
      </c>
      <c r="B1278" s="206" t="s">
        <v>2371</v>
      </c>
      <c r="C1278" s="89" t="s">
        <v>2364</v>
      </c>
      <c r="D1278" s="25" t="s">
        <v>376</v>
      </c>
      <c r="E1278" s="418">
        <v>43</v>
      </c>
      <c r="F1278" s="160">
        <v>2</v>
      </c>
      <c r="G1278" s="222" t="s">
        <v>2372</v>
      </c>
      <c r="H1278" s="348" t="s">
        <v>294</v>
      </c>
      <c r="I1278" s="405">
        <v>448179</v>
      </c>
      <c r="J1278" s="405">
        <v>1210782</v>
      </c>
      <c r="K1278" s="25"/>
      <c r="L1278" s="205"/>
    </row>
    <row r="1279" spans="1:12" s="217" customFormat="1" ht="15.75" customHeight="1">
      <c r="A1279" s="199"/>
      <c r="B1279" s="197" t="s">
        <v>2373</v>
      </c>
      <c r="C1279" s="199"/>
      <c r="D1279" s="173"/>
      <c r="E1279" s="461"/>
      <c r="F1279" s="520"/>
      <c r="G1279" s="639"/>
      <c r="H1279" s="89"/>
      <c r="I1279" s="405"/>
      <c r="J1279" s="405"/>
      <c r="K1279" s="219"/>
      <c r="L1279" s="205"/>
    </row>
    <row r="1280" spans="1:12" s="217" customFormat="1" ht="15.75" customHeight="1">
      <c r="A1280" s="199" t="s">
        <v>1</v>
      </c>
      <c r="B1280" s="200" t="s">
        <v>2265</v>
      </c>
      <c r="C1280" s="199"/>
      <c r="D1280" s="173"/>
      <c r="E1280" s="418"/>
      <c r="F1280" s="160"/>
      <c r="G1280" s="639"/>
      <c r="H1280" s="89"/>
      <c r="I1280" s="405"/>
      <c r="J1280" s="405"/>
      <c r="K1280" s="219"/>
      <c r="L1280" s="205"/>
    </row>
    <row r="1281" spans="1:12" s="217" customFormat="1" ht="15.75" customHeight="1">
      <c r="A1281" s="173">
        <v>1</v>
      </c>
      <c r="B1281" s="174" t="s">
        <v>1168</v>
      </c>
      <c r="C1281" s="89" t="s">
        <v>2374</v>
      </c>
      <c r="D1281" s="25" t="s">
        <v>376</v>
      </c>
      <c r="E1281" s="441">
        <v>30</v>
      </c>
      <c r="F1281" s="160">
        <v>1.04</v>
      </c>
      <c r="G1281" s="603" t="s">
        <v>2248</v>
      </c>
      <c r="H1281" s="89" t="s">
        <v>2375</v>
      </c>
      <c r="I1281" s="405">
        <v>450282</v>
      </c>
      <c r="J1281" s="405">
        <v>1207144</v>
      </c>
      <c r="K1281" s="25"/>
      <c r="L1281" s="205"/>
    </row>
    <row r="1282" spans="1:12" s="217" customFormat="1" ht="15.75" customHeight="1">
      <c r="A1282" s="173">
        <v>2</v>
      </c>
      <c r="B1282" s="206" t="s">
        <v>2376</v>
      </c>
      <c r="C1282" s="89" t="s">
        <v>2374</v>
      </c>
      <c r="D1282" s="25" t="s">
        <v>376</v>
      </c>
      <c r="E1282" s="418">
        <v>15.9</v>
      </c>
      <c r="F1282" s="525"/>
      <c r="G1282" s="603" t="s">
        <v>2907</v>
      </c>
      <c r="H1282" s="89" t="s">
        <v>2689</v>
      </c>
      <c r="I1282" s="405">
        <v>448179</v>
      </c>
      <c r="J1282" s="405">
        <v>1210782</v>
      </c>
      <c r="K1282" s="25"/>
      <c r="L1282" s="205"/>
    </row>
    <row r="1283" spans="1:12" s="217" customFormat="1" ht="15.75" customHeight="1">
      <c r="A1283" s="173">
        <v>3</v>
      </c>
      <c r="B1283" s="174" t="s">
        <v>2377</v>
      </c>
      <c r="C1283" s="89" t="s">
        <v>2374</v>
      </c>
      <c r="D1283" s="25" t="s">
        <v>376</v>
      </c>
      <c r="E1283" s="418">
        <v>9.8</v>
      </c>
      <c r="F1283" s="160">
        <v>0.468</v>
      </c>
      <c r="G1283" s="222" t="s">
        <v>2378</v>
      </c>
      <c r="H1283" s="89" t="s">
        <v>2375</v>
      </c>
      <c r="I1283" s="405">
        <v>450282</v>
      </c>
      <c r="J1283" s="405">
        <v>1207144</v>
      </c>
      <c r="K1283" s="25"/>
      <c r="L1283" s="205"/>
    </row>
    <row r="1284" spans="1:12" s="217" customFormat="1" ht="15.75" customHeight="1">
      <c r="A1284" s="173">
        <v>4</v>
      </c>
      <c r="B1284" s="174" t="s">
        <v>2379</v>
      </c>
      <c r="C1284" s="89" t="s">
        <v>2374</v>
      </c>
      <c r="D1284" s="25" t="s">
        <v>376</v>
      </c>
      <c r="E1284" s="418">
        <v>13.1</v>
      </c>
      <c r="F1284" s="160">
        <v>0.743</v>
      </c>
      <c r="G1284" s="222" t="s">
        <v>2380</v>
      </c>
      <c r="H1284" s="89" t="s">
        <v>2375</v>
      </c>
      <c r="I1284" s="405">
        <v>450282</v>
      </c>
      <c r="J1284" s="405">
        <v>1207144</v>
      </c>
      <c r="K1284" s="25"/>
      <c r="L1284" s="205"/>
    </row>
    <row r="1285" spans="1:12" s="217" customFormat="1" ht="15.75" customHeight="1">
      <c r="A1285" s="173">
        <v>5</v>
      </c>
      <c r="B1285" s="208" t="s">
        <v>915</v>
      </c>
      <c r="C1285" s="209" t="s">
        <v>2381</v>
      </c>
      <c r="D1285" s="25" t="s">
        <v>376</v>
      </c>
      <c r="E1285" s="465">
        <v>11</v>
      </c>
      <c r="F1285" s="523">
        <v>1.56</v>
      </c>
      <c r="G1285" s="641" t="s">
        <v>1689</v>
      </c>
      <c r="H1285" s="209" t="s">
        <v>2375</v>
      </c>
      <c r="I1285" s="406">
        <v>450282</v>
      </c>
      <c r="J1285" s="406">
        <v>1207144</v>
      </c>
      <c r="K1285" s="25"/>
      <c r="L1285" s="210"/>
    </row>
    <row r="1286" spans="1:12" s="217" customFormat="1" ht="15.75" customHeight="1">
      <c r="A1286" s="775" t="s">
        <v>2382</v>
      </c>
      <c r="B1286" s="776"/>
      <c r="C1286" s="31"/>
      <c r="D1286" s="31"/>
      <c r="E1286" s="462"/>
      <c r="F1286" s="521"/>
      <c r="G1286" s="286"/>
      <c r="H1286" s="31"/>
      <c r="I1286" s="332"/>
      <c r="J1286" s="332"/>
      <c r="K1286" s="31"/>
      <c r="L1286" s="224"/>
    </row>
    <row r="1287" spans="1:12" s="217" customFormat="1" ht="15.75" customHeight="1">
      <c r="A1287" s="202"/>
      <c r="B1287" s="194" t="s">
        <v>2264</v>
      </c>
      <c r="C1287" s="202"/>
      <c r="D1287" s="202"/>
      <c r="E1287" s="464"/>
      <c r="F1287" s="522"/>
      <c r="G1287" s="636"/>
      <c r="H1287" s="202"/>
      <c r="I1287" s="404"/>
      <c r="J1287" s="404"/>
      <c r="K1287" s="203"/>
      <c r="L1287" s="204"/>
    </row>
    <row r="1288" spans="1:12" s="217" customFormat="1" ht="28.5" customHeight="1">
      <c r="A1288" s="173">
        <v>1</v>
      </c>
      <c r="B1288" s="206" t="s">
        <v>2383</v>
      </c>
      <c r="C1288" s="89" t="s">
        <v>2384</v>
      </c>
      <c r="D1288" s="25" t="s">
        <v>376</v>
      </c>
      <c r="E1288" s="418">
        <v>15.16</v>
      </c>
      <c r="F1288" s="160">
        <v>0.973</v>
      </c>
      <c r="G1288" s="640" t="s">
        <v>2907</v>
      </c>
      <c r="H1288" s="89" t="s">
        <v>2385</v>
      </c>
      <c r="I1288" s="329">
        <v>446721</v>
      </c>
      <c r="J1288" s="405">
        <v>1211361</v>
      </c>
      <c r="K1288" s="25"/>
      <c r="L1288" s="205"/>
    </row>
    <row r="1289" spans="1:12" s="217" customFormat="1" ht="15.75" customHeight="1">
      <c r="A1289" s="199"/>
      <c r="B1289" s="197" t="s">
        <v>2343</v>
      </c>
      <c r="C1289" s="199"/>
      <c r="D1289" s="199"/>
      <c r="E1289" s="461"/>
      <c r="F1289" s="520"/>
      <c r="G1289" s="639"/>
      <c r="H1289" s="89"/>
      <c r="I1289" s="405"/>
      <c r="J1289" s="405"/>
      <c r="K1289" s="219"/>
      <c r="L1289" s="205"/>
    </row>
    <row r="1290" spans="1:12" s="217" customFormat="1" ht="15.75" customHeight="1">
      <c r="A1290" s="777">
        <v>1</v>
      </c>
      <c r="B1290" s="778" t="s">
        <v>2383</v>
      </c>
      <c r="C1290" s="779" t="s">
        <v>2386</v>
      </c>
      <c r="D1290" s="777" t="s">
        <v>376</v>
      </c>
      <c r="E1290" s="418">
        <v>96.44</v>
      </c>
      <c r="F1290" s="160">
        <f>5.5-1.276</f>
        <v>4.224</v>
      </c>
      <c r="G1290" s="774" t="s">
        <v>3789</v>
      </c>
      <c r="H1290" s="89" t="s">
        <v>3642</v>
      </c>
      <c r="I1290" s="329">
        <v>446721</v>
      </c>
      <c r="J1290" s="405">
        <v>1211361</v>
      </c>
      <c r="K1290" s="25"/>
      <c r="L1290" s="205"/>
    </row>
    <row r="1291" spans="1:12" s="217" customFormat="1" ht="15.75" customHeight="1">
      <c r="A1291" s="777"/>
      <c r="B1291" s="778"/>
      <c r="C1291" s="779"/>
      <c r="D1291" s="777"/>
      <c r="E1291" s="418">
        <v>188.78</v>
      </c>
      <c r="F1291" s="160">
        <f>9.951-6.441</f>
        <v>3.5100000000000007</v>
      </c>
      <c r="G1291" s="774"/>
      <c r="H1291" s="89" t="s">
        <v>3643</v>
      </c>
      <c r="I1291" s="329">
        <v>446721</v>
      </c>
      <c r="J1291" s="405">
        <v>1211361</v>
      </c>
      <c r="K1291" s="25"/>
      <c r="L1291" s="205"/>
    </row>
    <row r="1292" spans="1:12" s="217" customFormat="1" ht="15.75" customHeight="1">
      <c r="A1292" s="173">
        <v>2</v>
      </c>
      <c r="B1292" s="174" t="s">
        <v>2387</v>
      </c>
      <c r="C1292" s="89" t="s">
        <v>2388</v>
      </c>
      <c r="D1292" s="25" t="s">
        <v>376</v>
      </c>
      <c r="E1292" s="418">
        <v>1.65</v>
      </c>
      <c r="F1292" s="160">
        <v>1.214</v>
      </c>
      <c r="G1292" s="222" t="s">
        <v>2389</v>
      </c>
      <c r="H1292" s="89" t="s">
        <v>2390</v>
      </c>
      <c r="I1292" s="405">
        <v>442278</v>
      </c>
      <c r="J1292" s="405">
        <v>1209151</v>
      </c>
      <c r="K1292" s="25"/>
      <c r="L1292" s="205"/>
    </row>
    <row r="1293" spans="1:12" s="217" customFormat="1" ht="15.75" customHeight="1">
      <c r="A1293" s="173">
        <v>3</v>
      </c>
      <c r="B1293" s="174" t="s">
        <v>2391</v>
      </c>
      <c r="C1293" s="89" t="s">
        <v>2388</v>
      </c>
      <c r="D1293" s="25" t="s">
        <v>376</v>
      </c>
      <c r="E1293" s="418">
        <v>47.15</v>
      </c>
      <c r="F1293" s="160">
        <v>1.15</v>
      </c>
      <c r="G1293" s="222" t="s">
        <v>2392</v>
      </c>
      <c r="H1293" s="348" t="s">
        <v>3786</v>
      </c>
      <c r="I1293" s="405">
        <v>442911</v>
      </c>
      <c r="J1293" s="405">
        <v>1208364</v>
      </c>
      <c r="K1293" s="25"/>
      <c r="L1293" s="205"/>
    </row>
    <row r="1294" spans="1:12" s="217" customFormat="1" ht="15.75" customHeight="1">
      <c r="A1294" s="173">
        <v>3</v>
      </c>
      <c r="B1294" s="174" t="s">
        <v>2393</v>
      </c>
      <c r="C1294" s="89" t="s">
        <v>2388</v>
      </c>
      <c r="D1294" s="25" t="s">
        <v>376</v>
      </c>
      <c r="E1294" s="418">
        <v>14.35</v>
      </c>
      <c r="F1294" s="160">
        <v>4.595</v>
      </c>
      <c r="G1294" s="222" t="s">
        <v>2394</v>
      </c>
      <c r="H1294" s="348" t="s">
        <v>3787</v>
      </c>
      <c r="I1294" s="405">
        <v>442830</v>
      </c>
      <c r="J1294" s="405">
        <v>1208384</v>
      </c>
      <c r="K1294" s="25"/>
      <c r="L1294" s="205"/>
    </row>
    <row r="1295" spans="1:12" s="217" customFormat="1" ht="15.75" customHeight="1">
      <c r="A1295" s="173">
        <v>4</v>
      </c>
      <c r="B1295" s="206" t="s">
        <v>2395</v>
      </c>
      <c r="C1295" s="89" t="s">
        <v>2396</v>
      </c>
      <c r="D1295" s="25" t="s">
        <v>376</v>
      </c>
      <c r="E1295" s="418">
        <v>42.1</v>
      </c>
      <c r="F1295" s="160">
        <v>5.1</v>
      </c>
      <c r="G1295" s="222" t="s">
        <v>2397</v>
      </c>
      <c r="H1295" s="348" t="s">
        <v>3788</v>
      </c>
      <c r="I1295" s="405">
        <v>442911</v>
      </c>
      <c r="J1295" s="405">
        <v>1208364</v>
      </c>
      <c r="K1295" s="219"/>
      <c r="L1295" s="205"/>
    </row>
    <row r="1296" spans="1:12" s="217" customFormat="1" ht="15.75" customHeight="1">
      <c r="A1296" s="173">
        <v>5</v>
      </c>
      <c r="B1296" s="174" t="s">
        <v>2398</v>
      </c>
      <c r="C1296" s="89" t="s">
        <v>2399</v>
      </c>
      <c r="D1296" s="25" t="s">
        <v>376</v>
      </c>
      <c r="E1296" s="418">
        <v>26.82</v>
      </c>
      <c r="F1296" s="160">
        <v>0.91</v>
      </c>
      <c r="G1296" s="222" t="s">
        <v>2400</v>
      </c>
      <c r="H1296" s="89" t="s">
        <v>2401</v>
      </c>
      <c r="I1296" s="405">
        <v>442955</v>
      </c>
      <c r="J1296" s="405">
        <v>1210046</v>
      </c>
      <c r="K1296" s="25"/>
      <c r="L1296" s="205"/>
    </row>
    <row r="1297" spans="1:12" s="217" customFormat="1" ht="15.75" customHeight="1">
      <c r="A1297" s="173">
        <v>6</v>
      </c>
      <c r="B1297" s="174" t="s">
        <v>2402</v>
      </c>
      <c r="C1297" s="89" t="s">
        <v>2384</v>
      </c>
      <c r="D1297" s="25" t="s">
        <v>376</v>
      </c>
      <c r="E1297" s="418">
        <v>13.91</v>
      </c>
      <c r="F1297" s="160">
        <v>1.314</v>
      </c>
      <c r="G1297" s="222" t="s">
        <v>2403</v>
      </c>
      <c r="H1297" s="89" t="s">
        <v>2404</v>
      </c>
      <c r="I1297" s="405">
        <v>443145</v>
      </c>
      <c r="J1297" s="405">
        <v>1210275</v>
      </c>
      <c r="K1297" s="25"/>
      <c r="L1297" s="205"/>
    </row>
    <row r="1298" spans="1:12" s="217" customFormat="1" ht="15.75" customHeight="1">
      <c r="A1298" s="173">
        <v>7</v>
      </c>
      <c r="B1298" s="174" t="s">
        <v>10</v>
      </c>
      <c r="C1298" s="89" t="s">
        <v>2405</v>
      </c>
      <c r="D1298" s="25" t="s">
        <v>376</v>
      </c>
      <c r="E1298" s="441">
        <v>29</v>
      </c>
      <c r="F1298" s="160">
        <v>3.75</v>
      </c>
      <c r="G1298" s="640" t="s">
        <v>1691</v>
      </c>
      <c r="H1298" s="348" t="s">
        <v>3786</v>
      </c>
      <c r="I1298" s="410">
        <v>442955</v>
      </c>
      <c r="J1298" s="410">
        <v>1210046</v>
      </c>
      <c r="K1298" s="219"/>
      <c r="L1298" s="205"/>
    </row>
    <row r="1299" spans="1:12" s="217" customFormat="1" ht="15.75" customHeight="1">
      <c r="A1299" s="173">
        <v>8</v>
      </c>
      <c r="B1299" s="206" t="s">
        <v>2376</v>
      </c>
      <c r="C1299" s="89" t="s">
        <v>2405</v>
      </c>
      <c r="D1299" s="25" t="s">
        <v>376</v>
      </c>
      <c r="E1299" s="418">
        <v>16.16</v>
      </c>
      <c r="F1299" s="160">
        <v>3.75</v>
      </c>
      <c r="G1299" s="640" t="s">
        <v>2702</v>
      </c>
      <c r="H1299" s="89" t="s">
        <v>1868</v>
      </c>
      <c r="I1299" s="329">
        <v>446721</v>
      </c>
      <c r="J1299" s="405">
        <v>1211361</v>
      </c>
      <c r="K1299" s="25"/>
      <c r="L1299" s="205"/>
    </row>
    <row r="1300" spans="1:12" s="217" customFormat="1" ht="15.75" customHeight="1">
      <c r="A1300" s="173">
        <v>9</v>
      </c>
      <c r="B1300" s="174" t="s">
        <v>2406</v>
      </c>
      <c r="C1300" s="89" t="s">
        <v>2388</v>
      </c>
      <c r="D1300" s="25" t="s">
        <v>376</v>
      </c>
      <c r="E1300" s="418">
        <v>13.64</v>
      </c>
      <c r="F1300" s="160">
        <v>1.62</v>
      </c>
      <c r="G1300" s="222" t="s">
        <v>2407</v>
      </c>
      <c r="H1300" s="89" t="s">
        <v>1711</v>
      </c>
      <c r="I1300" s="405">
        <v>443025</v>
      </c>
      <c r="J1300" s="405">
        <v>1208920</v>
      </c>
      <c r="K1300" s="25"/>
      <c r="L1300" s="205"/>
    </row>
    <row r="1301" spans="1:12" s="217" customFormat="1" ht="15.75" customHeight="1">
      <c r="A1301" s="173">
        <v>10</v>
      </c>
      <c r="B1301" s="174" t="s">
        <v>2408</v>
      </c>
      <c r="C1301" s="89" t="s">
        <v>2388</v>
      </c>
      <c r="D1301" s="25" t="s">
        <v>376</v>
      </c>
      <c r="E1301" s="418">
        <v>12.5</v>
      </c>
      <c r="F1301" s="160">
        <v>1.517</v>
      </c>
      <c r="G1301" s="222" t="s">
        <v>2409</v>
      </c>
      <c r="H1301" s="89" t="s">
        <v>2410</v>
      </c>
      <c r="I1301" s="405">
        <v>443066</v>
      </c>
      <c r="J1301" s="405">
        <v>1208739</v>
      </c>
      <c r="K1301" s="25"/>
      <c r="L1301" s="205"/>
    </row>
    <row r="1302" spans="1:12" s="217" customFormat="1" ht="15.75" customHeight="1">
      <c r="A1302" s="173">
        <v>11</v>
      </c>
      <c r="B1302" s="174" t="s">
        <v>2411</v>
      </c>
      <c r="C1302" s="89" t="s">
        <v>2405</v>
      </c>
      <c r="D1302" s="25" t="s">
        <v>376</v>
      </c>
      <c r="E1302" s="418">
        <v>30.56</v>
      </c>
      <c r="F1302" s="160">
        <v>0.569</v>
      </c>
      <c r="G1302" s="222" t="s">
        <v>2412</v>
      </c>
      <c r="H1302" s="89" t="s">
        <v>2413</v>
      </c>
      <c r="I1302" s="405">
        <v>443650</v>
      </c>
      <c r="J1302" s="405">
        <v>1207927</v>
      </c>
      <c r="K1302" s="25"/>
      <c r="L1302" s="205"/>
    </row>
    <row r="1303" spans="1:12" s="217" customFormat="1" ht="15.75" customHeight="1">
      <c r="A1303" s="173">
        <v>12</v>
      </c>
      <c r="B1303" s="174" t="s">
        <v>2414</v>
      </c>
      <c r="C1303" s="89" t="s">
        <v>2388</v>
      </c>
      <c r="D1303" s="25" t="s">
        <v>376</v>
      </c>
      <c r="E1303" s="418">
        <v>30.4904</v>
      </c>
      <c r="F1303" s="160">
        <v>0.464</v>
      </c>
      <c r="G1303" s="222" t="s">
        <v>2415</v>
      </c>
      <c r="H1303" s="89" t="s">
        <v>2416</v>
      </c>
      <c r="I1303" s="405">
        <v>444164</v>
      </c>
      <c r="J1303" s="405">
        <v>1207493</v>
      </c>
      <c r="K1303" s="25"/>
      <c r="L1303" s="205"/>
    </row>
    <row r="1304" spans="1:12" s="217" customFormat="1" ht="15.75" customHeight="1">
      <c r="A1304" s="207">
        <v>13</v>
      </c>
      <c r="B1304" s="208" t="s">
        <v>2417</v>
      </c>
      <c r="C1304" s="209" t="s">
        <v>2418</v>
      </c>
      <c r="D1304" s="25" t="s">
        <v>376</v>
      </c>
      <c r="E1304" s="465">
        <v>18.9397</v>
      </c>
      <c r="F1304" s="523">
        <v>1.132</v>
      </c>
      <c r="G1304" s="228" t="s">
        <v>2419</v>
      </c>
      <c r="H1304" s="209" t="s">
        <v>2420</v>
      </c>
      <c r="I1304" s="406">
        <v>445187</v>
      </c>
      <c r="J1304" s="406">
        <v>1207223</v>
      </c>
      <c r="K1304" s="25"/>
      <c r="L1304" s="210"/>
    </row>
    <row r="1305" spans="1:12" s="217" customFormat="1" ht="15.75" customHeight="1">
      <c r="A1305" s="775" t="s">
        <v>2421</v>
      </c>
      <c r="B1305" s="776"/>
      <c r="C1305" s="31"/>
      <c r="D1305" s="31"/>
      <c r="E1305" s="462"/>
      <c r="F1305" s="521"/>
      <c r="G1305" s="286"/>
      <c r="H1305" s="31"/>
      <c r="I1305" s="332"/>
      <c r="J1305" s="332"/>
      <c r="K1305" s="31"/>
      <c r="L1305" s="224"/>
    </row>
    <row r="1306" spans="1:12" s="217" customFormat="1" ht="15.75" customHeight="1">
      <c r="A1306" s="202"/>
      <c r="B1306" s="194" t="s">
        <v>2422</v>
      </c>
      <c r="C1306" s="202"/>
      <c r="D1306" s="202"/>
      <c r="E1306" s="464"/>
      <c r="F1306" s="522"/>
      <c r="G1306" s="636"/>
      <c r="H1306" s="202"/>
      <c r="I1306" s="404"/>
      <c r="J1306" s="404"/>
      <c r="K1306" s="203"/>
      <c r="L1306" s="204"/>
    </row>
    <row r="1307" spans="1:12" s="217" customFormat="1" ht="15.75" customHeight="1">
      <c r="A1307" s="173">
        <v>1</v>
      </c>
      <c r="B1307" s="206" t="s">
        <v>2383</v>
      </c>
      <c r="C1307" s="173" t="s">
        <v>381</v>
      </c>
      <c r="D1307" s="25" t="s">
        <v>376</v>
      </c>
      <c r="E1307" s="418">
        <v>4.95</v>
      </c>
      <c r="F1307" s="160">
        <v>7.2</v>
      </c>
      <c r="G1307" s="640" t="s">
        <v>2907</v>
      </c>
      <c r="H1307" s="89" t="s">
        <v>1868</v>
      </c>
      <c r="I1307" s="405">
        <v>439949</v>
      </c>
      <c r="J1307" s="405">
        <v>1220937</v>
      </c>
      <c r="K1307" s="25"/>
      <c r="L1307" s="205"/>
    </row>
    <row r="1308" spans="1:12" s="217" customFormat="1" ht="15.75" customHeight="1">
      <c r="A1308" s="173">
        <v>2</v>
      </c>
      <c r="B1308" s="174" t="s">
        <v>11</v>
      </c>
      <c r="C1308" s="173" t="s">
        <v>381</v>
      </c>
      <c r="D1308" s="25" t="s">
        <v>376</v>
      </c>
      <c r="E1308" s="418">
        <v>9.05</v>
      </c>
      <c r="F1308" s="160">
        <v>1.259</v>
      </c>
      <c r="G1308" s="274" t="s">
        <v>1693</v>
      </c>
      <c r="H1308" s="89" t="s">
        <v>2423</v>
      </c>
      <c r="I1308" s="405">
        <v>433459</v>
      </c>
      <c r="J1308" s="329">
        <v>1216993</v>
      </c>
      <c r="K1308" s="221"/>
      <c r="L1308" s="205"/>
    </row>
    <row r="1309" spans="1:12" s="217" customFormat="1" ht="15.75" customHeight="1">
      <c r="A1309" s="173">
        <v>3</v>
      </c>
      <c r="B1309" s="174" t="s">
        <v>1032</v>
      </c>
      <c r="C1309" s="173" t="s">
        <v>381</v>
      </c>
      <c r="D1309" s="25" t="s">
        <v>376</v>
      </c>
      <c r="E1309" s="418">
        <v>15.6</v>
      </c>
      <c r="F1309" s="160">
        <v>2.118</v>
      </c>
      <c r="G1309" s="274" t="s">
        <v>2424</v>
      </c>
      <c r="H1309" s="89" t="s">
        <v>2425</v>
      </c>
      <c r="I1309" s="405">
        <v>434545</v>
      </c>
      <c r="J1309" s="329">
        <v>1216865</v>
      </c>
      <c r="K1309" s="221"/>
      <c r="L1309" s="205"/>
    </row>
    <row r="1310" spans="1:12" s="217" customFormat="1" ht="15.75" customHeight="1">
      <c r="A1310" s="199"/>
      <c r="B1310" s="197" t="s">
        <v>2426</v>
      </c>
      <c r="C1310" s="199"/>
      <c r="D1310" s="199"/>
      <c r="E1310" s="461"/>
      <c r="F1310" s="520"/>
      <c r="G1310" s="639" t="s">
        <v>2427</v>
      </c>
      <c r="H1310" s="89"/>
      <c r="I1310" s="405"/>
      <c r="J1310" s="405"/>
      <c r="K1310" s="221"/>
      <c r="L1310" s="205"/>
    </row>
    <row r="1311" spans="1:12" s="217" customFormat="1" ht="15.75" customHeight="1">
      <c r="A1311" s="173">
        <v>1</v>
      </c>
      <c r="B1311" s="222" t="s">
        <v>2383</v>
      </c>
      <c r="C1311" s="89" t="s">
        <v>197</v>
      </c>
      <c r="D1311" s="25" t="s">
        <v>376</v>
      </c>
      <c r="E1311" s="418">
        <f>15.84+4.19</f>
        <v>20.03</v>
      </c>
      <c r="F1311" s="160">
        <v>8.32</v>
      </c>
      <c r="G1311" s="640" t="s">
        <v>2881</v>
      </c>
      <c r="H1311" s="89" t="s">
        <v>2367</v>
      </c>
      <c r="I1311" s="405">
        <v>439949</v>
      </c>
      <c r="J1311" s="405">
        <v>1220937</v>
      </c>
      <c r="K1311" s="221"/>
      <c r="L1311" s="205"/>
    </row>
    <row r="1312" spans="1:12" s="217" customFormat="1" ht="15.75" customHeight="1">
      <c r="A1312" s="173">
        <v>2</v>
      </c>
      <c r="B1312" s="174" t="s">
        <v>732</v>
      </c>
      <c r="C1312" s="89" t="s">
        <v>197</v>
      </c>
      <c r="D1312" s="25" t="s">
        <v>376</v>
      </c>
      <c r="E1312" s="418">
        <v>30.8</v>
      </c>
      <c r="F1312" s="160">
        <v>0.45</v>
      </c>
      <c r="G1312" s="222" t="s">
        <v>2248</v>
      </c>
      <c r="H1312" s="89" t="s">
        <v>2428</v>
      </c>
      <c r="I1312" s="405">
        <v>439793</v>
      </c>
      <c r="J1312" s="405">
        <v>1223446</v>
      </c>
      <c r="K1312" s="221"/>
      <c r="L1312" s="205"/>
    </row>
    <row r="1313" spans="1:12" s="217" customFormat="1" ht="15.75" customHeight="1">
      <c r="A1313" s="173">
        <v>3</v>
      </c>
      <c r="B1313" s="174" t="s">
        <v>915</v>
      </c>
      <c r="C1313" s="89" t="s">
        <v>197</v>
      </c>
      <c r="D1313" s="25" t="s">
        <v>376</v>
      </c>
      <c r="E1313" s="418">
        <v>16.7</v>
      </c>
      <c r="F1313" s="160">
        <v>0.315</v>
      </c>
      <c r="G1313" s="222" t="s">
        <v>1689</v>
      </c>
      <c r="H1313" s="89" t="s">
        <v>2113</v>
      </c>
      <c r="I1313" s="405">
        <v>439731</v>
      </c>
      <c r="J1313" s="405">
        <v>1223557</v>
      </c>
      <c r="K1313" s="221"/>
      <c r="L1313" s="205"/>
    </row>
    <row r="1314" spans="1:12" s="217" customFormat="1" ht="15.75" customHeight="1">
      <c r="A1314" s="173">
        <v>4</v>
      </c>
      <c r="B1314" s="174" t="s">
        <v>924</v>
      </c>
      <c r="C1314" s="89" t="s">
        <v>197</v>
      </c>
      <c r="D1314" s="25" t="s">
        <v>376</v>
      </c>
      <c r="E1314" s="418">
        <v>5.6</v>
      </c>
      <c r="F1314" s="160">
        <v>0.82</v>
      </c>
      <c r="G1314" s="222" t="s">
        <v>2429</v>
      </c>
      <c r="H1314" s="89" t="s">
        <v>2430</v>
      </c>
      <c r="I1314" s="405">
        <v>440316</v>
      </c>
      <c r="J1314" s="405">
        <v>1220531</v>
      </c>
      <c r="K1314" s="221"/>
      <c r="L1314" s="205"/>
    </row>
    <row r="1315" spans="1:12" s="217" customFormat="1" ht="15.75" customHeight="1">
      <c r="A1315" s="173">
        <v>5</v>
      </c>
      <c r="B1315" s="174" t="s">
        <v>10</v>
      </c>
      <c r="C1315" s="89" t="s">
        <v>197</v>
      </c>
      <c r="D1315" s="25" t="s">
        <v>376</v>
      </c>
      <c r="E1315" s="418">
        <v>40.8</v>
      </c>
      <c r="F1315" s="160">
        <v>1.1</v>
      </c>
      <c r="G1315" s="222" t="s">
        <v>1691</v>
      </c>
      <c r="H1315" s="89" t="s">
        <v>2431</v>
      </c>
      <c r="I1315" s="405">
        <v>439949</v>
      </c>
      <c r="J1315" s="405">
        <v>1220937</v>
      </c>
      <c r="K1315" s="221"/>
      <c r="L1315" s="205"/>
    </row>
    <row r="1316" spans="1:12" s="217" customFormat="1" ht="15.75" customHeight="1">
      <c r="A1316" s="207">
        <v>6</v>
      </c>
      <c r="B1316" s="208" t="s">
        <v>11</v>
      </c>
      <c r="C1316" s="209" t="s">
        <v>197</v>
      </c>
      <c r="D1316" s="25" t="s">
        <v>376</v>
      </c>
      <c r="E1316" s="465">
        <v>18.5</v>
      </c>
      <c r="F1316" s="523">
        <v>0.55</v>
      </c>
      <c r="G1316" s="228" t="s">
        <v>1693</v>
      </c>
      <c r="H1316" s="209" t="s">
        <v>2432</v>
      </c>
      <c r="I1316" s="406">
        <v>440319</v>
      </c>
      <c r="J1316" s="406">
        <v>1220360</v>
      </c>
      <c r="K1316" s="225"/>
      <c r="L1316" s="210"/>
    </row>
    <row r="1317" spans="1:12" s="217" customFormat="1" ht="15.75" customHeight="1">
      <c r="A1317" s="775" t="s">
        <v>2433</v>
      </c>
      <c r="B1317" s="776"/>
      <c r="C1317" s="31"/>
      <c r="D1317" s="31"/>
      <c r="E1317" s="462"/>
      <c r="F1317" s="521"/>
      <c r="G1317" s="286"/>
      <c r="H1317" s="31"/>
      <c r="I1317" s="332"/>
      <c r="J1317" s="332"/>
      <c r="K1317" s="31"/>
      <c r="L1317" s="224"/>
    </row>
    <row r="1318" spans="1:12" s="217" customFormat="1" ht="15.75" customHeight="1">
      <c r="A1318" s="202"/>
      <c r="B1318" s="194" t="s">
        <v>2434</v>
      </c>
      <c r="C1318" s="202"/>
      <c r="D1318" s="202"/>
      <c r="E1318" s="464"/>
      <c r="F1318" s="522"/>
      <c r="G1318" s="636"/>
      <c r="H1318" s="202"/>
      <c r="I1318" s="404"/>
      <c r="J1318" s="404"/>
      <c r="K1318" s="203"/>
      <c r="L1318" s="204"/>
    </row>
    <row r="1319" spans="1:12" s="217" customFormat="1" ht="30" customHeight="1">
      <c r="A1319" s="173">
        <v>1</v>
      </c>
      <c r="B1319" s="206" t="s">
        <v>2435</v>
      </c>
      <c r="C1319" s="89" t="s">
        <v>3881</v>
      </c>
      <c r="D1319" s="274" t="s">
        <v>376</v>
      </c>
      <c r="E1319" s="424">
        <v>81.29</v>
      </c>
      <c r="F1319" s="553">
        <v>5.01</v>
      </c>
      <c r="G1319" s="603" t="s">
        <v>2918</v>
      </c>
      <c r="H1319" s="348" t="s">
        <v>1884</v>
      </c>
      <c r="I1319" s="405">
        <v>439793</v>
      </c>
      <c r="J1319" s="405">
        <v>1223446</v>
      </c>
      <c r="K1319" s="221"/>
      <c r="L1319" s="205"/>
    </row>
    <row r="1320" spans="1:12" s="217" customFormat="1" ht="15.75" customHeight="1">
      <c r="A1320" s="199"/>
      <c r="B1320" s="197" t="s">
        <v>2436</v>
      </c>
      <c r="C1320" s="199"/>
      <c r="D1320" s="199"/>
      <c r="E1320" s="461"/>
      <c r="F1320" s="520"/>
      <c r="G1320" s="639"/>
      <c r="H1320" s="89"/>
      <c r="I1320" s="405"/>
      <c r="J1320" s="405"/>
      <c r="K1320" s="219"/>
      <c r="L1320" s="205"/>
    </row>
    <row r="1321" spans="1:12" s="217" customFormat="1" ht="15.75" customHeight="1">
      <c r="A1321" s="173">
        <v>1</v>
      </c>
      <c r="B1321" s="206" t="s">
        <v>2383</v>
      </c>
      <c r="C1321" s="89" t="s">
        <v>3881</v>
      </c>
      <c r="D1321" s="25" t="s">
        <v>376</v>
      </c>
      <c r="E1321" s="418">
        <v>39.43</v>
      </c>
      <c r="F1321" s="160">
        <v>1.5</v>
      </c>
      <c r="G1321" s="222" t="s">
        <v>2702</v>
      </c>
      <c r="H1321" s="348" t="s">
        <v>1230</v>
      </c>
      <c r="I1321" s="405">
        <v>439949</v>
      </c>
      <c r="J1321" s="405">
        <v>1220937</v>
      </c>
      <c r="K1321" s="25"/>
      <c r="L1321" s="205"/>
    </row>
    <row r="1322" spans="1:12" s="217" customFormat="1" ht="15.75" customHeight="1">
      <c r="A1322" s="207">
        <v>2</v>
      </c>
      <c r="B1322" s="208" t="s">
        <v>2437</v>
      </c>
      <c r="C1322" s="89" t="s">
        <v>3881</v>
      </c>
      <c r="D1322" s="25" t="s">
        <v>376</v>
      </c>
      <c r="E1322" s="465">
        <v>121.865</v>
      </c>
      <c r="F1322" s="526"/>
      <c r="G1322" s="643" t="s">
        <v>2437</v>
      </c>
      <c r="H1322" s="223" t="s">
        <v>1051</v>
      </c>
      <c r="I1322" s="406">
        <v>440319</v>
      </c>
      <c r="J1322" s="406">
        <v>1220360</v>
      </c>
      <c r="K1322" s="225"/>
      <c r="L1322" s="210"/>
    </row>
    <row r="1323" spans="1:12" s="217" customFormat="1" ht="15.75" customHeight="1">
      <c r="A1323" s="775" t="s">
        <v>2438</v>
      </c>
      <c r="B1323" s="776"/>
      <c r="C1323" s="31"/>
      <c r="D1323" s="31"/>
      <c r="E1323" s="462"/>
      <c r="F1323" s="521"/>
      <c r="G1323" s="286"/>
      <c r="H1323" s="31"/>
      <c r="I1323" s="332"/>
      <c r="J1323" s="332"/>
      <c r="K1323" s="31"/>
      <c r="L1323" s="224"/>
    </row>
    <row r="1324" spans="1:12" s="217" customFormat="1" ht="15.75" customHeight="1">
      <c r="A1324" s="202"/>
      <c r="B1324" s="194" t="s">
        <v>2434</v>
      </c>
      <c r="C1324" s="202"/>
      <c r="D1324" s="202"/>
      <c r="E1324" s="464"/>
      <c r="F1324" s="522"/>
      <c r="G1324" s="636"/>
      <c r="H1324" s="202"/>
      <c r="I1324" s="404"/>
      <c r="J1324" s="404"/>
      <c r="K1324" s="203"/>
      <c r="L1324" s="204"/>
    </row>
    <row r="1325" spans="1:12" s="217" customFormat="1" ht="27" customHeight="1">
      <c r="A1325" s="173">
        <v>1</v>
      </c>
      <c r="B1325" s="206" t="s">
        <v>2439</v>
      </c>
      <c r="C1325" s="89" t="s">
        <v>3882</v>
      </c>
      <c r="D1325" s="173" t="s">
        <v>376</v>
      </c>
      <c r="E1325" s="424">
        <v>88.24</v>
      </c>
      <c r="F1325" s="553">
        <v>4.76</v>
      </c>
      <c r="G1325" s="222" t="s">
        <v>3790</v>
      </c>
      <c r="H1325" s="348" t="s">
        <v>1230</v>
      </c>
      <c r="I1325" s="405">
        <v>426265</v>
      </c>
      <c r="J1325" s="405">
        <v>1198798</v>
      </c>
      <c r="K1325" s="221"/>
      <c r="L1325" s="205"/>
    </row>
    <row r="1326" spans="1:12" s="217" customFormat="1" ht="15.75" customHeight="1">
      <c r="A1326" s="199"/>
      <c r="B1326" s="200" t="s">
        <v>2440</v>
      </c>
      <c r="C1326" s="199"/>
      <c r="D1326" s="199"/>
      <c r="E1326" s="461"/>
      <c r="F1326" s="520"/>
      <c r="G1326" s="639"/>
      <c r="H1326" s="89"/>
      <c r="I1326" s="405"/>
      <c r="J1326" s="405"/>
      <c r="K1326" s="219"/>
      <c r="L1326" s="205"/>
    </row>
    <row r="1327" spans="1:12" s="217" customFormat="1" ht="15.75" customHeight="1">
      <c r="A1327" s="173">
        <v>1</v>
      </c>
      <c r="B1327" s="206" t="s">
        <v>2383</v>
      </c>
      <c r="C1327" s="89" t="s">
        <v>2441</v>
      </c>
      <c r="D1327" s="25" t="s">
        <v>376</v>
      </c>
      <c r="E1327" s="418">
        <v>34</v>
      </c>
      <c r="F1327" s="160">
        <v>1.142</v>
      </c>
      <c r="G1327" s="640" t="s">
        <v>2907</v>
      </c>
      <c r="H1327" s="89" t="s">
        <v>1868</v>
      </c>
      <c r="I1327" s="405">
        <v>423862</v>
      </c>
      <c r="J1327" s="405">
        <v>1201200</v>
      </c>
      <c r="K1327" s="221"/>
      <c r="L1327" s="205"/>
    </row>
    <row r="1328" spans="1:12" s="217" customFormat="1" ht="15.75" customHeight="1">
      <c r="A1328" s="173">
        <v>2</v>
      </c>
      <c r="B1328" s="174" t="s">
        <v>2442</v>
      </c>
      <c r="C1328" s="89" t="s">
        <v>2441</v>
      </c>
      <c r="D1328" s="25" t="s">
        <v>376</v>
      </c>
      <c r="E1328" s="418">
        <v>21.29</v>
      </c>
      <c r="F1328" s="160">
        <v>1.91</v>
      </c>
      <c r="G1328" s="222" t="s">
        <v>2443</v>
      </c>
      <c r="H1328" s="89" t="s">
        <v>557</v>
      </c>
      <c r="I1328" s="405">
        <v>423868</v>
      </c>
      <c r="J1328" s="405">
        <v>1201206</v>
      </c>
      <c r="K1328" s="221"/>
      <c r="L1328" s="205"/>
    </row>
    <row r="1329" spans="1:12" s="217" customFormat="1" ht="15.75" customHeight="1">
      <c r="A1329" s="173">
        <v>3</v>
      </c>
      <c r="B1329" s="174" t="s">
        <v>915</v>
      </c>
      <c r="C1329" s="89" t="s">
        <v>2441</v>
      </c>
      <c r="D1329" s="25" t="s">
        <v>376</v>
      </c>
      <c r="E1329" s="418">
        <v>2.7</v>
      </c>
      <c r="F1329" s="160">
        <v>0.404</v>
      </c>
      <c r="G1329" s="222" t="s">
        <v>1689</v>
      </c>
      <c r="H1329" s="89" t="s">
        <v>2444</v>
      </c>
      <c r="I1329" s="405">
        <v>423859</v>
      </c>
      <c r="J1329" s="405">
        <v>1200966</v>
      </c>
      <c r="K1329" s="221"/>
      <c r="L1329" s="205"/>
    </row>
    <row r="1330" spans="1:12" s="217" customFormat="1" ht="15.75" customHeight="1">
      <c r="A1330" s="173">
        <v>4</v>
      </c>
      <c r="B1330" s="174" t="s">
        <v>994</v>
      </c>
      <c r="C1330" s="89" t="s">
        <v>2441</v>
      </c>
      <c r="D1330" s="25" t="s">
        <v>376</v>
      </c>
      <c r="E1330" s="418">
        <v>4.3</v>
      </c>
      <c r="F1330" s="160">
        <v>0.434</v>
      </c>
      <c r="G1330" s="222" t="s">
        <v>1690</v>
      </c>
      <c r="H1330" s="89" t="s">
        <v>2445</v>
      </c>
      <c r="I1330" s="405">
        <v>423869</v>
      </c>
      <c r="J1330" s="405">
        <v>1200831</v>
      </c>
      <c r="K1330" s="221"/>
      <c r="L1330" s="205"/>
    </row>
    <row r="1331" spans="1:12" s="217" customFormat="1" ht="15.75" customHeight="1">
      <c r="A1331" s="173">
        <v>5</v>
      </c>
      <c r="B1331" s="174" t="s">
        <v>10</v>
      </c>
      <c r="C1331" s="89" t="s">
        <v>2441</v>
      </c>
      <c r="D1331" s="25" t="s">
        <v>376</v>
      </c>
      <c r="E1331" s="418">
        <v>7.77</v>
      </c>
      <c r="F1331" s="160">
        <v>1.026</v>
      </c>
      <c r="G1331" s="222" t="s">
        <v>1691</v>
      </c>
      <c r="H1331" s="89" t="s">
        <v>2446</v>
      </c>
      <c r="I1331" s="405">
        <v>424010</v>
      </c>
      <c r="J1331" s="405">
        <v>1200754</v>
      </c>
      <c r="K1331" s="221"/>
      <c r="L1331" s="205"/>
    </row>
    <row r="1332" spans="1:12" s="217" customFormat="1" ht="15.75" customHeight="1">
      <c r="A1332" s="173">
        <v>6</v>
      </c>
      <c r="B1332" s="174" t="s">
        <v>11</v>
      </c>
      <c r="C1332" s="89" t="s">
        <v>2441</v>
      </c>
      <c r="D1332" s="25" t="s">
        <v>376</v>
      </c>
      <c r="E1332" s="418">
        <v>16.23</v>
      </c>
      <c r="F1332" s="160">
        <v>0.903</v>
      </c>
      <c r="G1332" s="222" t="s">
        <v>1693</v>
      </c>
      <c r="H1332" s="89" t="s">
        <v>2447</v>
      </c>
      <c r="I1332" s="405">
        <v>424023</v>
      </c>
      <c r="J1332" s="405">
        <v>1200752</v>
      </c>
      <c r="K1332" s="221"/>
      <c r="L1332" s="205"/>
    </row>
    <row r="1333" spans="1:12" s="217" customFormat="1" ht="15.75" customHeight="1">
      <c r="A1333" s="207">
        <v>7</v>
      </c>
      <c r="B1333" s="208" t="s">
        <v>1032</v>
      </c>
      <c r="C1333" s="209" t="s">
        <v>2441</v>
      </c>
      <c r="D1333" s="25" t="s">
        <v>376</v>
      </c>
      <c r="E1333" s="465">
        <v>10.51</v>
      </c>
      <c r="F1333" s="523">
        <v>0.433</v>
      </c>
      <c r="G1333" s="228" t="s">
        <v>2424</v>
      </c>
      <c r="H1333" s="209" t="s">
        <v>304</v>
      </c>
      <c r="I1333" s="406">
        <v>424028</v>
      </c>
      <c r="J1333" s="406">
        <v>1200753</v>
      </c>
      <c r="K1333" s="225"/>
      <c r="L1333" s="210"/>
    </row>
    <row r="1334" spans="1:12" s="217" customFormat="1" ht="15.75" customHeight="1">
      <c r="A1334" s="775" t="s">
        <v>2448</v>
      </c>
      <c r="B1334" s="776"/>
      <c r="C1334" s="31"/>
      <c r="D1334" s="31"/>
      <c r="E1334" s="462"/>
      <c r="F1334" s="521"/>
      <c r="G1334" s="286"/>
      <c r="H1334" s="31"/>
      <c r="I1334" s="332"/>
      <c r="J1334" s="332"/>
      <c r="K1334" s="31"/>
      <c r="L1334" s="224"/>
    </row>
    <row r="1335" spans="1:12" s="217" customFormat="1" ht="15.75" customHeight="1">
      <c r="A1335" s="202"/>
      <c r="B1335" s="194" t="s">
        <v>2434</v>
      </c>
      <c r="C1335" s="202"/>
      <c r="D1335" s="202"/>
      <c r="E1335" s="464"/>
      <c r="F1335" s="522"/>
      <c r="G1335" s="636"/>
      <c r="H1335" s="202"/>
      <c r="I1335" s="404"/>
      <c r="J1335" s="404"/>
      <c r="K1335" s="203"/>
      <c r="L1335" s="204"/>
    </row>
    <row r="1336" spans="1:12" s="217" customFormat="1" ht="31.5" customHeight="1">
      <c r="A1336" s="173">
        <v>1</v>
      </c>
      <c r="B1336" s="206" t="s">
        <v>3791</v>
      </c>
      <c r="C1336" s="89" t="s">
        <v>2449</v>
      </c>
      <c r="D1336" s="173" t="s">
        <v>376</v>
      </c>
      <c r="E1336" s="424">
        <f>SUM(E1337:E1343)</f>
        <v>294</v>
      </c>
      <c r="F1336" s="553">
        <v>12.95</v>
      </c>
      <c r="G1336" s="603" t="s">
        <v>3792</v>
      </c>
      <c r="H1336" s="348" t="s">
        <v>321</v>
      </c>
      <c r="I1336" s="405">
        <v>431523</v>
      </c>
      <c r="J1336" s="405">
        <v>1192012</v>
      </c>
      <c r="K1336" s="221"/>
      <c r="L1336" s="205"/>
    </row>
    <row r="1337" spans="1:12" s="217" customFormat="1" ht="15.75" customHeight="1">
      <c r="A1337" s="173">
        <v>2</v>
      </c>
      <c r="B1337" s="206" t="s">
        <v>2450</v>
      </c>
      <c r="C1337" s="89" t="s">
        <v>2451</v>
      </c>
      <c r="D1337" s="25" t="s">
        <v>376</v>
      </c>
      <c r="E1337" s="418">
        <v>18</v>
      </c>
      <c r="F1337" s="525"/>
      <c r="G1337" s="603" t="s">
        <v>3793</v>
      </c>
      <c r="H1337" s="348" t="s">
        <v>254</v>
      </c>
      <c r="I1337" s="405">
        <v>431547</v>
      </c>
      <c r="J1337" s="405">
        <v>1192056</v>
      </c>
      <c r="K1337" s="221"/>
      <c r="L1337" s="205"/>
    </row>
    <row r="1338" spans="1:12" s="217" customFormat="1" ht="15.75" customHeight="1">
      <c r="A1338" s="173">
        <v>3</v>
      </c>
      <c r="B1338" s="206" t="s">
        <v>2452</v>
      </c>
      <c r="C1338" s="89" t="s">
        <v>2453</v>
      </c>
      <c r="D1338" s="25" t="s">
        <v>376</v>
      </c>
      <c r="E1338" s="418">
        <v>120</v>
      </c>
      <c r="F1338" s="525"/>
      <c r="G1338" s="603" t="s">
        <v>3794</v>
      </c>
      <c r="H1338" s="348" t="s">
        <v>3800</v>
      </c>
      <c r="I1338" s="405">
        <v>431784</v>
      </c>
      <c r="J1338" s="405">
        <v>1191481</v>
      </c>
      <c r="K1338" s="221"/>
      <c r="L1338" s="205"/>
    </row>
    <row r="1339" spans="1:12" s="217" customFormat="1" ht="15.75" customHeight="1">
      <c r="A1339" s="173">
        <v>4</v>
      </c>
      <c r="B1339" s="206" t="s">
        <v>2454</v>
      </c>
      <c r="C1339" s="89" t="s">
        <v>2455</v>
      </c>
      <c r="D1339" s="25" t="s">
        <v>376</v>
      </c>
      <c r="E1339" s="418">
        <v>21</v>
      </c>
      <c r="F1339" s="525"/>
      <c r="G1339" s="603" t="s">
        <v>3795</v>
      </c>
      <c r="H1339" s="348" t="s">
        <v>349</v>
      </c>
      <c r="I1339" s="405">
        <v>431823</v>
      </c>
      <c r="J1339" s="405">
        <v>1190072</v>
      </c>
      <c r="K1339" s="221"/>
      <c r="L1339" s="205"/>
    </row>
    <row r="1340" spans="1:12" s="217" customFormat="1" ht="15.75" customHeight="1">
      <c r="A1340" s="173">
        <v>5</v>
      </c>
      <c r="B1340" s="206" t="s">
        <v>2456</v>
      </c>
      <c r="C1340" s="89" t="s">
        <v>2455</v>
      </c>
      <c r="D1340" s="25" t="s">
        <v>376</v>
      </c>
      <c r="E1340" s="418">
        <v>7</v>
      </c>
      <c r="F1340" s="525"/>
      <c r="G1340" s="603" t="s">
        <v>3796</v>
      </c>
      <c r="H1340" s="348" t="s">
        <v>3801</v>
      </c>
      <c r="I1340" s="405">
        <v>431750</v>
      </c>
      <c r="J1340" s="405">
        <v>1189836</v>
      </c>
      <c r="K1340" s="221"/>
      <c r="L1340" s="205"/>
    </row>
    <row r="1341" spans="1:12" s="217" customFormat="1" ht="15.75" customHeight="1">
      <c r="A1341" s="173">
        <v>6</v>
      </c>
      <c r="B1341" s="206" t="s">
        <v>2457</v>
      </c>
      <c r="C1341" s="89" t="s">
        <v>2458</v>
      </c>
      <c r="D1341" s="25" t="s">
        <v>376</v>
      </c>
      <c r="E1341" s="418">
        <v>50</v>
      </c>
      <c r="F1341" s="525"/>
      <c r="G1341" s="603" t="s">
        <v>3797</v>
      </c>
      <c r="H1341" s="348" t="s">
        <v>3802</v>
      </c>
      <c r="I1341" s="405">
        <v>431485</v>
      </c>
      <c r="J1341" s="405">
        <v>1189188</v>
      </c>
      <c r="K1341" s="221"/>
      <c r="L1341" s="205"/>
    </row>
    <row r="1342" spans="1:12" s="217" customFormat="1" ht="15.75" customHeight="1">
      <c r="A1342" s="173">
        <v>7</v>
      </c>
      <c r="B1342" s="206" t="s">
        <v>2459</v>
      </c>
      <c r="C1342" s="89" t="s">
        <v>2458</v>
      </c>
      <c r="D1342" s="25" t="s">
        <v>376</v>
      </c>
      <c r="E1342" s="418">
        <v>35</v>
      </c>
      <c r="F1342" s="525"/>
      <c r="G1342" s="603" t="s">
        <v>3798</v>
      </c>
      <c r="H1342" s="348" t="s">
        <v>3474</v>
      </c>
      <c r="I1342" s="405">
        <v>431452</v>
      </c>
      <c r="J1342" s="405">
        <v>1188641</v>
      </c>
      <c r="K1342" s="221"/>
      <c r="L1342" s="205"/>
    </row>
    <row r="1343" spans="1:12" s="217" customFormat="1" ht="15.75" customHeight="1">
      <c r="A1343" s="173">
        <v>8</v>
      </c>
      <c r="B1343" s="206" t="s">
        <v>2460</v>
      </c>
      <c r="C1343" s="89" t="s">
        <v>2461</v>
      </c>
      <c r="D1343" s="25" t="s">
        <v>376</v>
      </c>
      <c r="E1343" s="418">
        <v>43</v>
      </c>
      <c r="F1343" s="525"/>
      <c r="G1343" s="603" t="s">
        <v>3799</v>
      </c>
      <c r="H1343" s="348" t="s">
        <v>3803</v>
      </c>
      <c r="I1343" s="405">
        <v>431266</v>
      </c>
      <c r="J1343" s="405">
        <v>1188001</v>
      </c>
      <c r="K1343" s="221"/>
      <c r="L1343" s="205"/>
    </row>
    <row r="1344" spans="1:12" s="217" customFormat="1" ht="15.75" customHeight="1">
      <c r="A1344" s="199"/>
      <c r="B1344" s="197" t="s">
        <v>2462</v>
      </c>
      <c r="C1344" s="199"/>
      <c r="D1344" s="199"/>
      <c r="E1344" s="461"/>
      <c r="F1344" s="520"/>
      <c r="G1344" s="639"/>
      <c r="H1344" s="89"/>
      <c r="I1344" s="405"/>
      <c r="J1344" s="405"/>
      <c r="K1344" s="219"/>
      <c r="L1344" s="205"/>
    </row>
    <row r="1345" spans="1:12" s="217" customFormat="1" ht="15.75" customHeight="1">
      <c r="A1345" s="173">
        <v>1</v>
      </c>
      <c r="B1345" s="222" t="s">
        <v>2376</v>
      </c>
      <c r="C1345" s="89" t="s">
        <v>2463</v>
      </c>
      <c r="D1345" s="25" t="s">
        <v>376</v>
      </c>
      <c r="E1345" s="418">
        <v>13.54</v>
      </c>
      <c r="F1345" s="160">
        <v>0.87</v>
      </c>
      <c r="G1345" s="640" t="s">
        <v>2907</v>
      </c>
      <c r="H1345" s="89" t="s">
        <v>1868</v>
      </c>
      <c r="I1345" s="405">
        <v>433362</v>
      </c>
      <c r="J1345" s="405">
        <v>1191241</v>
      </c>
      <c r="K1345" s="221"/>
      <c r="L1345" s="205"/>
    </row>
    <row r="1346" spans="1:12" s="217" customFormat="1" ht="15.75" customHeight="1">
      <c r="A1346" s="173">
        <v>2</v>
      </c>
      <c r="B1346" s="174" t="s">
        <v>2464</v>
      </c>
      <c r="C1346" s="89" t="s">
        <v>2463</v>
      </c>
      <c r="D1346" s="25" t="s">
        <v>376</v>
      </c>
      <c r="E1346" s="418">
        <v>18.56</v>
      </c>
      <c r="F1346" s="160">
        <v>0.65</v>
      </c>
      <c r="G1346" s="222" t="s">
        <v>2465</v>
      </c>
      <c r="H1346" s="89" t="s">
        <v>1111</v>
      </c>
      <c r="I1346" s="405">
        <v>433388</v>
      </c>
      <c r="J1346" s="405">
        <v>1191252</v>
      </c>
      <c r="K1346" s="221"/>
      <c r="L1346" s="205"/>
    </row>
    <row r="1347" spans="1:12" s="217" customFormat="1" ht="15.75" customHeight="1">
      <c r="A1347" s="173">
        <v>3</v>
      </c>
      <c r="B1347" s="174" t="s">
        <v>2466</v>
      </c>
      <c r="C1347" s="89" t="s">
        <v>2463</v>
      </c>
      <c r="D1347" s="25" t="s">
        <v>376</v>
      </c>
      <c r="E1347" s="418">
        <v>10.9043</v>
      </c>
      <c r="F1347" s="160">
        <v>0.25</v>
      </c>
      <c r="G1347" s="222" t="s">
        <v>2467</v>
      </c>
      <c r="H1347" s="89" t="s">
        <v>1335</v>
      </c>
      <c r="I1347" s="405">
        <v>432813</v>
      </c>
      <c r="J1347" s="405">
        <v>1190935</v>
      </c>
      <c r="K1347" s="221"/>
      <c r="L1347" s="205"/>
    </row>
    <row r="1348" spans="1:12" s="217" customFormat="1" ht="15.75" customHeight="1">
      <c r="A1348" s="173">
        <v>4</v>
      </c>
      <c r="B1348" s="174" t="s">
        <v>2468</v>
      </c>
      <c r="C1348" s="89" t="s">
        <v>2463</v>
      </c>
      <c r="D1348" s="25" t="s">
        <v>376</v>
      </c>
      <c r="E1348" s="418">
        <v>18.7145</v>
      </c>
      <c r="F1348" s="160">
        <v>2.5</v>
      </c>
      <c r="G1348" s="222" t="s">
        <v>2469</v>
      </c>
      <c r="H1348" s="89" t="s">
        <v>2470</v>
      </c>
      <c r="I1348" s="405">
        <v>432805</v>
      </c>
      <c r="J1348" s="405">
        <v>1190668</v>
      </c>
      <c r="K1348" s="221"/>
      <c r="L1348" s="205"/>
    </row>
    <row r="1349" spans="1:12" s="217" customFormat="1" ht="15.75" customHeight="1">
      <c r="A1349" s="173">
        <v>5</v>
      </c>
      <c r="B1349" s="174" t="s">
        <v>2471</v>
      </c>
      <c r="C1349" s="89" t="s">
        <v>2472</v>
      </c>
      <c r="D1349" s="25" t="s">
        <v>376</v>
      </c>
      <c r="E1349" s="418">
        <v>35.922</v>
      </c>
      <c r="F1349" s="160">
        <v>2.6</v>
      </c>
      <c r="G1349" s="222" t="s">
        <v>2473</v>
      </c>
      <c r="H1349" s="89" t="s">
        <v>2474</v>
      </c>
      <c r="I1349" s="405">
        <v>432823</v>
      </c>
      <c r="J1349" s="405">
        <v>1190517</v>
      </c>
      <c r="K1349" s="221"/>
      <c r="L1349" s="205"/>
    </row>
    <row r="1350" spans="1:12" s="217" customFormat="1" ht="15.75" customHeight="1">
      <c r="A1350" s="173">
        <v>6</v>
      </c>
      <c r="B1350" s="222" t="s">
        <v>2376</v>
      </c>
      <c r="C1350" s="89" t="s">
        <v>2451</v>
      </c>
      <c r="D1350" s="25" t="s">
        <v>376</v>
      </c>
      <c r="E1350" s="418">
        <v>66.74</v>
      </c>
      <c r="F1350" s="160">
        <v>1.7</v>
      </c>
      <c r="G1350" s="640" t="s">
        <v>2811</v>
      </c>
      <c r="H1350" s="89" t="s">
        <v>1868</v>
      </c>
      <c r="I1350" s="405">
        <v>432820</v>
      </c>
      <c r="J1350" s="405">
        <v>1190515</v>
      </c>
      <c r="K1350" s="221"/>
      <c r="L1350" s="205"/>
    </row>
    <row r="1351" spans="1:12" s="217" customFormat="1" ht="15.75" customHeight="1">
      <c r="A1351" s="173">
        <v>7</v>
      </c>
      <c r="B1351" s="174" t="s">
        <v>9</v>
      </c>
      <c r="C1351" s="89" t="s">
        <v>2451</v>
      </c>
      <c r="D1351" s="25" t="s">
        <v>376</v>
      </c>
      <c r="E1351" s="418">
        <v>14.6823</v>
      </c>
      <c r="F1351" s="160">
        <v>0.435</v>
      </c>
      <c r="G1351" s="222" t="s">
        <v>2476</v>
      </c>
      <c r="H1351" s="89" t="s">
        <v>2221</v>
      </c>
      <c r="I1351" s="405">
        <v>432956</v>
      </c>
      <c r="J1351" s="405">
        <v>1191487</v>
      </c>
      <c r="K1351" s="221"/>
      <c r="L1351" s="205"/>
    </row>
    <row r="1352" spans="1:12" s="217" customFormat="1" ht="15.75" customHeight="1">
      <c r="A1352" s="199"/>
      <c r="B1352" s="197" t="s">
        <v>2477</v>
      </c>
      <c r="C1352" s="89"/>
      <c r="D1352" s="25"/>
      <c r="E1352" s="461"/>
      <c r="F1352" s="520"/>
      <c r="G1352" s="639"/>
      <c r="H1352" s="89"/>
      <c r="I1352" s="405"/>
      <c r="J1352" s="405"/>
      <c r="K1352" s="221"/>
      <c r="L1352" s="205"/>
    </row>
    <row r="1353" spans="1:12" s="217" customFormat="1" ht="15.75" customHeight="1">
      <c r="A1353" s="173">
        <v>1</v>
      </c>
      <c r="B1353" s="174" t="s">
        <v>2466</v>
      </c>
      <c r="C1353" s="89" t="s">
        <v>2472</v>
      </c>
      <c r="D1353" s="25" t="s">
        <v>376</v>
      </c>
      <c r="E1353" s="418">
        <v>38.6282</v>
      </c>
      <c r="F1353" s="160">
        <v>0.15</v>
      </c>
      <c r="G1353" s="222" t="s">
        <v>2467</v>
      </c>
      <c r="H1353" s="89" t="s">
        <v>1230</v>
      </c>
      <c r="I1353" s="405">
        <v>433455</v>
      </c>
      <c r="J1353" s="405">
        <v>1189115</v>
      </c>
      <c r="K1353" s="221"/>
      <c r="L1353" s="205"/>
    </row>
    <row r="1354" spans="1:12" s="217" customFormat="1" ht="15.75" customHeight="1">
      <c r="A1354" s="173">
        <v>2</v>
      </c>
      <c r="B1354" s="174" t="s">
        <v>2471</v>
      </c>
      <c r="C1354" s="89" t="s">
        <v>2478</v>
      </c>
      <c r="D1354" s="25" t="s">
        <v>376</v>
      </c>
      <c r="E1354" s="418">
        <v>14.552</v>
      </c>
      <c r="F1354" s="160">
        <v>0.8</v>
      </c>
      <c r="G1354" s="222" t="s">
        <v>2473</v>
      </c>
      <c r="H1354" s="89" t="s">
        <v>2479</v>
      </c>
      <c r="I1354" s="405">
        <v>432547</v>
      </c>
      <c r="J1354" s="405">
        <v>1187922</v>
      </c>
      <c r="K1354" s="221"/>
      <c r="L1354" s="205"/>
    </row>
    <row r="1355" spans="1:12" s="217" customFormat="1" ht="15.75" customHeight="1">
      <c r="A1355" s="173">
        <v>3</v>
      </c>
      <c r="B1355" s="174" t="s">
        <v>2480</v>
      </c>
      <c r="C1355" s="89" t="s">
        <v>2478</v>
      </c>
      <c r="D1355" s="25" t="s">
        <v>376</v>
      </c>
      <c r="E1355" s="418">
        <v>2.1391</v>
      </c>
      <c r="F1355" s="160">
        <v>1.3</v>
      </c>
      <c r="G1355" s="222" t="s">
        <v>2481</v>
      </c>
      <c r="H1355" s="89" t="s">
        <v>2482</v>
      </c>
      <c r="I1355" s="405">
        <v>432361</v>
      </c>
      <c r="J1355" s="405">
        <v>1187002</v>
      </c>
      <c r="K1355" s="221"/>
      <c r="L1355" s="205"/>
    </row>
    <row r="1356" spans="1:12" s="217" customFormat="1" ht="15.75" customHeight="1">
      <c r="A1356" s="173">
        <v>4</v>
      </c>
      <c r="B1356" s="174" t="s">
        <v>9</v>
      </c>
      <c r="C1356" s="89" t="s">
        <v>2463</v>
      </c>
      <c r="D1356" s="25" t="s">
        <v>376</v>
      </c>
      <c r="E1356" s="418">
        <v>9.4495</v>
      </c>
      <c r="F1356" s="160">
        <v>1.2</v>
      </c>
      <c r="G1356" s="222" t="s">
        <v>2476</v>
      </c>
      <c r="H1356" s="89" t="s">
        <v>2483</v>
      </c>
      <c r="I1356" s="405">
        <v>434429</v>
      </c>
      <c r="J1356" s="405">
        <v>1189863</v>
      </c>
      <c r="K1356" s="221"/>
      <c r="L1356" s="205"/>
    </row>
    <row r="1357" spans="1:12" s="217" customFormat="1" ht="15.75" customHeight="1">
      <c r="A1357" s="173">
        <v>5</v>
      </c>
      <c r="B1357" s="208" t="s">
        <v>8</v>
      </c>
      <c r="C1357" s="209" t="s">
        <v>2463</v>
      </c>
      <c r="D1357" s="25" t="s">
        <v>376</v>
      </c>
      <c r="E1357" s="465">
        <v>20.131700000000002</v>
      </c>
      <c r="F1357" s="523">
        <v>0.1</v>
      </c>
      <c r="G1357" s="228" t="s">
        <v>2484</v>
      </c>
      <c r="H1357" s="209" t="s">
        <v>2485</v>
      </c>
      <c r="I1357" s="406">
        <v>432793</v>
      </c>
      <c r="J1357" s="406">
        <v>1188497</v>
      </c>
      <c r="K1357" s="225"/>
      <c r="L1357" s="210"/>
    </row>
    <row r="1358" spans="1:12" s="217" customFormat="1" ht="15.75" customHeight="1">
      <c r="A1358" s="775" t="s">
        <v>2486</v>
      </c>
      <c r="B1358" s="776"/>
      <c r="C1358" s="31"/>
      <c r="D1358" s="31"/>
      <c r="E1358" s="462"/>
      <c r="F1358" s="521"/>
      <c r="G1358" s="286"/>
      <c r="H1358" s="31"/>
      <c r="I1358" s="332"/>
      <c r="J1358" s="332"/>
      <c r="K1358" s="31"/>
      <c r="L1358" s="224"/>
    </row>
    <row r="1359" spans="1:12" s="217" customFormat="1" ht="15.75" customHeight="1">
      <c r="A1359" s="202"/>
      <c r="B1359" s="226" t="s">
        <v>2487</v>
      </c>
      <c r="C1359" s="202"/>
      <c r="D1359" s="202"/>
      <c r="E1359" s="464"/>
      <c r="F1359" s="522"/>
      <c r="G1359" s="636"/>
      <c r="H1359" s="202"/>
      <c r="I1359" s="404"/>
      <c r="J1359" s="404"/>
      <c r="K1359" s="203"/>
      <c r="L1359" s="204"/>
    </row>
    <row r="1360" spans="1:12" s="217" customFormat="1" ht="15.75" customHeight="1">
      <c r="A1360" s="173">
        <v>1</v>
      </c>
      <c r="B1360" s="206" t="s">
        <v>2383</v>
      </c>
      <c r="C1360" s="89" t="s">
        <v>2488</v>
      </c>
      <c r="D1360" s="25" t="s">
        <v>376</v>
      </c>
      <c r="E1360" s="418">
        <v>55.9915</v>
      </c>
      <c r="F1360" s="160">
        <v>3.2029999999999994</v>
      </c>
      <c r="G1360" s="603" t="s">
        <v>2907</v>
      </c>
      <c r="H1360" s="89" t="s">
        <v>3182</v>
      </c>
      <c r="I1360" s="405">
        <v>436959</v>
      </c>
      <c r="J1360" s="405">
        <v>1204332</v>
      </c>
      <c r="K1360" s="221"/>
      <c r="L1360" s="205"/>
    </row>
    <row r="1361" spans="1:12" s="217" customFormat="1" ht="15.75" customHeight="1">
      <c r="A1361" s="173">
        <v>2</v>
      </c>
      <c r="B1361" s="174" t="s">
        <v>1168</v>
      </c>
      <c r="C1361" s="89" t="s">
        <v>2488</v>
      </c>
      <c r="D1361" s="25" t="s">
        <v>376</v>
      </c>
      <c r="E1361" s="418">
        <v>33.059999999999995</v>
      </c>
      <c r="F1361" s="160">
        <v>1</v>
      </c>
      <c r="G1361" s="222" t="s">
        <v>2248</v>
      </c>
      <c r="H1361" s="89" t="s">
        <v>2489</v>
      </c>
      <c r="I1361" s="405">
        <v>436963</v>
      </c>
      <c r="J1361" s="405">
        <v>1204345</v>
      </c>
      <c r="K1361" s="221"/>
      <c r="L1361" s="205"/>
    </row>
    <row r="1362" spans="1:12" s="217" customFormat="1" ht="15.75" customHeight="1">
      <c r="A1362" s="173">
        <v>3</v>
      </c>
      <c r="B1362" s="174" t="s">
        <v>921</v>
      </c>
      <c r="C1362" s="89" t="s">
        <v>2488</v>
      </c>
      <c r="D1362" s="25" t="s">
        <v>376</v>
      </c>
      <c r="E1362" s="418">
        <v>28.485</v>
      </c>
      <c r="F1362" s="160">
        <v>1.015</v>
      </c>
      <c r="G1362" s="222" t="s">
        <v>2251</v>
      </c>
      <c r="H1362" s="89" t="s">
        <v>2490</v>
      </c>
      <c r="I1362" s="405">
        <v>436939</v>
      </c>
      <c r="J1362" s="405">
        <v>1203716</v>
      </c>
      <c r="K1362" s="221"/>
      <c r="L1362" s="205"/>
    </row>
    <row r="1363" spans="1:12" s="217" customFormat="1" ht="15.75" customHeight="1">
      <c r="A1363" s="173">
        <v>4</v>
      </c>
      <c r="B1363" s="174" t="s">
        <v>2491</v>
      </c>
      <c r="C1363" s="89" t="s">
        <v>2488</v>
      </c>
      <c r="D1363" s="25" t="s">
        <v>376</v>
      </c>
      <c r="E1363" s="418">
        <v>62.03999999999999</v>
      </c>
      <c r="F1363" s="160">
        <v>2.88</v>
      </c>
      <c r="G1363" s="222" t="s">
        <v>2429</v>
      </c>
      <c r="H1363" s="89" t="s">
        <v>2492</v>
      </c>
      <c r="I1363" s="405">
        <v>436792</v>
      </c>
      <c r="J1363" s="405">
        <v>1203411</v>
      </c>
      <c r="K1363" s="221"/>
      <c r="L1363" s="205"/>
    </row>
    <row r="1364" spans="1:12" s="217" customFormat="1" ht="15.75" customHeight="1">
      <c r="A1364" s="173">
        <v>5</v>
      </c>
      <c r="B1364" s="174" t="s">
        <v>1014</v>
      </c>
      <c r="C1364" s="89" t="s">
        <v>2488</v>
      </c>
      <c r="D1364" s="25" t="s">
        <v>376</v>
      </c>
      <c r="E1364" s="418">
        <v>13.670000000000002</v>
      </c>
      <c r="F1364" s="160">
        <v>0.648</v>
      </c>
      <c r="G1364" s="222" t="s">
        <v>2493</v>
      </c>
      <c r="H1364" s="89" t="s">
        <v>2494</v>
      </c>
      <c r="I1364" s="405">
        <v>436379</v>
      </c>
      <c r="J1364" s="405">
        <v>1203218</v>
      </c>
      <c r="K1364" s="221"/>
      <c r="L1364" s="205"/>
    </row>
    <row r="1365" spans="1:12" s="217" customFormat="1" ht="15.75" customHeight="1">
      <c r="A1365" s="173">
        <v>6</v>
      </c>
      <c r="B1365" s="174" t="s">
        <v>905</v>
      </c>
      <c r="C1365" s="89" t="s">
        <v>2488</v>
      </c>
      <c r="D1365" s="25" t="s">
        <v>376</v>
      </c>
      <c r="E1365" s="418">
        <v>25.66</v>
      </c>
      <c r="F1365" s="160">
        <v>1.081</v>
      </c>
      <c r="G1365" s="222" t="s">
        <v>2495</v>
      </c>
      <c r="H1365" s="89" t="s">
        <v>2496</v>
      </c>
      <c r="I1365" s="405">
        <v>435730</v>
      </c>
      <c r="J1365" s="405">
        <v>1202692</v>
      </c>
      <c r="K1365" s="221"/>
      <c r="L1365" s="205"/>
    </row>
    <row r="1366" spans="1:12" s="217" customFormat="1" ht="15.75" customHeight="1">
      <c r="A1366" s="173">
        <v>7</v>
      </c>
      <c r="B1366" s="174" t="s">
        <v>1035</v>
      </c>
      <c r="C1366" s="89" t="s">
        <v>2488</v>
      </c>
      <c r="D1366" s="25" t="s">
        <v>376</v>
      </c>
      <c r="E1366" s="418">
        <v>29.649999999999995</v>
      </c>
      <c r="F1366" s="160">
        <v>1.091</v>
      </c>
      <c r="G1366" s="222" t="s">
        <v>2497</v>
      </c>
      <c r="H1366" s="89" t="s">
        <v>2496</v>
      </c>
      <c r="I1366" s="405">
        <v>435730</v>
      </c>
      <c r="J1366" s="405">
        <v>1202692</v>
      </c>
      <c r="K1366" s="221"/>
      <c r="L1366" s="205"/>
    </row>
    <row r="1367" spans="1:12" s="217" customFormat="1" ht="15.75" customHeight="1">
      <c r="A1367" s="199"/>
      <c r="B1367" s="197" t="s">
        <v>2498</v>
      </c>
      <c r="C1367" s="89"/>
      <c r="D1367" s="199"/>
      <c r="E1367" s="461"/>
      <c r="F1367" s="520"/>
      <c r="G1367" s="639"/>
      <c r="H1367" s="89"/>
      <c r="I1367" s="405"/>
      <c r="J1367" s="405"/>
      <c r="K1367" s="219"/>
      <c r="L1367" s="205"/>
    </row>
    <row r="1368" spans="1:12" s="217" customFormat="1" ht="15.75" customHeight="1">
      <c r="A1368" s="173">
        <v>1</v>
      </c>
      <c r="B1368" s="206" t="s">
        <v>2500</v>
      </c>
      <c r="C1368" s="89" t="s">
        <v>2499</v>
      </c>
      <c r="D1368" s="25" t="s">
        <v>376</v>
      </c>
      <c r="E1368" s="418">
        <v>24.397000000000002</v>
      </c>
      <c r="F1368" s="160">
        <v>1.175</v>
      </c>
      <c r="G1368" s="222" t="s">
        <v>2501</v>
      </c>
      <c r="H1368" s="89" t="s">
        <v>2502</v>
      </c>
      <c r="I1368" s="405">
        <v>438261</v>
      </c>
      <c r="J1368" s="405">
        <v>1200042</v>
      </c>
      <c r="K1368" s="221"/>
      <c r="L1368" s="205"/>
    </row>
    <row r="1369" spans="1:12" s="217" customFormat="1" ht="15.75" customHeight="1">
      <c r="A1369" s="173">
        <v>2</v>
      </c>
      <c r="B1369" s="206" t="s">
        <v>2503</v>
      </c>
      <c r="C1369" s="89" t="s">
        <v>2499</v>
      </c>
      <c r="D1369" s="25" t="s">
        <v>376</v>
      </c>
      <c r="E1369" s="418">
        <v>64.63</v>
      </c>
      <c r="F1369" s="160">
        <v>2.808</v>
      </c>
      <c r="G1369" s="603" t="s">
        <v>2248</v>
      </c>
      <c r="H1369" s="89" t="s">
        <v>3644</v>
      </c>
      <c r="I1369" s="405">
        <v>438257</v>
      </c>
      <c r="J1369" s="405">
        <v>1200031</v>
      </c>
      <c r="K1369" s="25"/>
      <c r="L1369" s="205"/>
    </row>
    <row r="1370" spans="1:12" s="217" customFormat="1" ht="15.75" customHeight="1">
      <c r="A1370" s="173">
        <v>3</v>
      </c>
      <c r="B1370" s="174" t="s">
        <v>2475</v>
      </c>
      <c r="C1370" s="89" t="s">
        <v>2499</v>
      </c>
      <c r="D1370" s="25" t="s">
        <v>376</v>
      </c>
      <c r="E1370" s="418">
        <v>2.95</v>
      </c>
      <c r="F1370" s="160">
        <v>0.35</v>
      </c>
      <c r="G1370" s="603" t="s">
        <v>1689</v>
      </c>
      <c r="H1370" s="348" t="s">
        <v>968</v>
      </c>
      <c r="I1370" s="405">
        <v>438245</v>
      </c>
      <c r="J1370" s="405">
        <v>1200022</v>
      </c>
      <c r="K1370" s="25"/>
      <c r="L1370" s="205"/>
    </row>
    <row r="1371" spans="1:12" s="217" customFormat="1" ht="15.75" customHeight="1">
      <c r="A1371" s="173">
        <v>4</v>
      </c>
      <c r="B1371" s="208" t="s">
        <v>2504</v>
      </c>
      <c r="C1371" s="209" t="s">
        <v>2499</v>
      </c>
      <c r="D1371" s="25" t="s">
        <v>376</v>
      </c>
      <c r="E1371" s="465">
        <v>18.667</v>
      </c>
      <c r="F1371" s="523">
        <v>0.632</v>
      </c>
      <c r="G1371" s="603" t="s">
        <v>2251</v>
      </c>
      <c r="H1371" s="223" t="s">
        <v>3804</v>
      </c>
      <c r="I1371" s="405">
        <v>438231</v>
      </c>
      <c r="J1371" s="405">
        <v>1200015</v>
      </c>
      <c r="K1371" s="25"/>
      <c r="L1371" s="210"/>
    </row>
    <row r="1372" spans="1:12" s="217" customFormat="1" ht="15.75" customHeight="1">
      <c r="A1372" s="775" t="s">
        <v>2505</v>
      </c>
      <c r="B1372" s="776"/>
      <c r="C1372" s="31"/>
      <c r="D1372" s="31"/>
      <c r="E1372" s="462"/>
      <c r="F1372" s="521"/>
      <c r="G1372" s="286"/>
      <c r="H1372" s="31"/>
      <c r="I1372" s="332"/>
      <c r="J1372" s="332"/>
      <c r="K1372" s="31"/>
      <c r="L1372" s="224"/>
    </row>
    <row r="1373" spans="1:12" s="217" customFormat="1" ht="15.75" customHeight="1">
      <c r="A1373" s="202"/>
      <c r="B1373" s="194" t="s">
        <v>2343</v>
      </c>
      <c r="C1373" s="202"/>
      <c r="D1373" s="202"/>
      <c r="E1373" s="464"/>
      <c r="F1373" s="522"/>
      <c r="G1373" s="636"/>
      <c r="H1373" s="202"/>
      <c r="I1373" s="404"/>
      <c r="J1373" s="404"/>
      <c r="K1373" s="203"/>
      <c r="L1373" s="204"/>
    </row>
    <row r="1374" spans="1:12" s="217" customFormat="1" ht="15.75" customHeight="1">
      <c r="A1374" s="173">
        <v>1</v>
      </c>
      <c r="B1374" s="222" t="s">
        <v>2383</v>
      </c>
      <c r="C1374" s="89" t="s">
        <v>2506</v>
      </c>
      <c r="D1374" s="25" t="s">
        <v>376</v>
      </c>
      <c r="E1374" s="418">
        <v>17.37</v>
      </c>
      <c r="F1374" s="160">
        <f>6.441-5.5</f>
        <v>0.9409999999999998</v>
      </c>
      <c r="G1374" s="603" t="s">
        <v>2907</v>
      </c>
      <c r="H1374" s="89" t="s">
        <v>3645</v>
      </c>
      <c r="I1374" s="405">
        <v>440184</v>
      </c>
      <c r="J1374" s="405">
        <v>1207214</v>
      </c>
      <c r="K1374" s="221"/>
      <c r="L1374" s="205"/>
    </row>
    <row r="1375" spans="1:12" s="217" customFormat="1" ht="15.75" customHeight="1">
      <c r="A1375" s="173">
        <v>2</v>
      </c>
      <c r="B1375" s="174" t="s">
        <v>915</v>
      </c>
      <c r="C1375" s="89" t="s">
        <v>2507</v>
      </c>
      <c r="D1375" s="25" t="s">
        <v>376</v>
      </c>
      <c r="E1375" s="418">
        <v>69.03</v>
      </c>
      <c r="F1375" s="160">
        <v>4.82</v>
      </c>
      <c r="G1375" s="640" t="s">
        <v>1689</v>
      </c>
      <c r="H1375" s="89" t="s">
        <v>1051</v>
      </c>
      <c r="I1375" s="405">
        <v>440176</v>
      </c>
      <c r="J1375" s="405">
        <v>1207201</v>
      </c>
      <c r="K1375" s="25"/>
      <c r="L1375" s="205"/>
    </row>
    <row r="1376" spans="1:12" s="217" customFormat="1" ht="15.75" customHeight="1">
      <c r="A1376" s="173">
        <v>3</v>
      </c>
      <c r="B1376" s="206" t="s">
        <v>2508</v>
      </c>
      <c r="C1376" s="89" t="s">
        <v>2506</v>
      </c>
      <c r="D1376" s="25" t="s">
        <v>376</v>
      </c>
      <c r="E1376" s="418">
        <v>6.45</v>
      </c>
      <c r="F1376" s="160">
        <v>0.41</v>
      </c>
      <c r="G1376" s="222" t="s">
        <v>2509</v>
      </c>
      <c r="H1376" s="89" t="s">
        <v>2510</v>
      </c>
      <c r="I1376" s="405">
        <v>440665</v>
      </c>
      <c r="J1376" s="405">
        <v>1207640</v>
      </c>
      <c r="K1376" s="221"/>
      <c r="L1376" s="205"/>
    </row>
    <row r="1377" spans="1:12" s="217" customFormat="1" ht="15.75" customHeight="1">
      <c r="A1377" s="173">
        <v>4</v>
      </c>
      <c r="B1377" s="174" t="s">
        <v>2511</v>
      </c>
      <c r="C1377" s="89" t="s">
        <v>2512</v>
      </c>
      <c r="D1377" s="25" t="s">
        <v>376</v>
      </c>
      <c r="E1377" s="418">
        <v>34.85</v>
      </c>
      <c r="F1377" s="160">
        <v>4.826</v>
      </c>
      <c r="G1377" s="222" t="s">
        <v>2513</v>
      </c>
      <c r="H1377" s="89" t="s">
        <v>2514</v>
      </c>
      <c r="I1377" s="405">
        <v>440184</v>
      </c>
      <c r="J1377" s="405">
        <v>1207214</v>
      </c>
      <c r="K1377" s="221"/>
      <c r="L1377" s="205"/>
    </row>
    <row r="1378" spans="1:12" s="217" customFormat="1" ht="15.75" customHeight="1">
      <c r="A1378" s="173">
        <v>5</v>
      </c>
      <c r="B1378" s="206" t="s">
        <v>2515</v>
      </c>
      <c r="C1378" s="89" t="s">
        <v>2516</v>
      </c>
      <c r="D1378" s="25" t="s">
        <v>376</v>
      </c>
      <c r="E1378" s="418">
        <v>11.01</v>
      </c>
      <c r="F1378" s="160">
        <v>0.63</v>
      </c>
      <c r="G1378" s="222" t="s">
        <v>2517</v>
      </c>
      <c r="H1378" s="89" t="s">
        <v>2518</v>
      </c>
      <c r="I1378" s="405">
        <v>440684</v>
      </c>
      <c r="J1378" s="405">
        <v>1206646</v>
      </c>
      <c r="K1378" s="221"/>
      <c r="L1378" s="205"/>
    </row>
    <row r="1379" spans="1:12" s="217" customFormat="1" ht="15.75" customHeight="1">
      <c r="A1379" s="173">
        <v>6</v>
      </c>
      <c r="B1379" s="206" t="s">
        <v>2395</v>
      </c>
      <c r="C1379" s="89" t="s">
        <v>2396</v>
      </c>
      <c r="D1379" s="25" t="s">
        <v>376</v>
      </c>
      <c r="E1379" s="418">
        <v>42.1</v>
      </c>
      <c r="F1379" s="160">
        <v>5.1</v>
      </c>
      <c r="G1379" s="222" t="s">
        <v>2397</v>
      </c>
      <c r="H1379" s="89" t="s">
        <v>2190</v>
      </c>
      <c r="I1379" s="405">
        <v>440184</v>
      </c>
      <c r="J1379" s="405">
        <v>1207214</v>
      </c>
      <c r="K1379" s="25"/>
      <c r="L1379" s="205"/>
    </row>
    <row r="1380" spans="1:12" s="217" customFormat="1" ht="15.75" customHeight="1">
      <c r="A1380" s="173">
        <v>7</v>
      </c>
      <c r="B1380" s="174" t="s">
        <v>2519</v>
      </c>
      <c r="C1380" s="89" t="s">
        <v>2520</v>
      </c>
      <c r="D1380" s="25" t="s">
        <v>376</v>
      </c>
      <c r="E1380" s="418">
        <v>72.67</v>
      </c>
      <c r="F1380" s="160">
        <v>1.6</v>
      </c>
      <c r="G1380" s="222" t="s">
        <v>2521</v>
      </c>
      <c r="H1380" s="89" t="s">
        <v>623</v>
      </c>
      <c r="I1380" s="405">
        <v>439838</v>
      </c>
      <c r="J1380" s="405">
        <v>1204948</v>
      </c>
      <c r="K1380" s="221"/>
      <c r="L1380" s="205"/>
    </row>
    <row r="1381" spans="1:12" s="217" customFormat="1" ht="15.75" customHeight="1">
      <c r="A1381" s="173">
        <v>8</v>
      </c>
      <c r="B1381" s="206" t="s">
        <v>2522</v>
      </c>
      <c r="C1381" s="89" t="s">
        <v>2520</v>
      </c>
      <c r="D1381" s="25" t="s">
        <v>376</v>
      </c>
      <c r="E1381" s="418">
        <v>91.1</v>
      </c>
      <c r="F1381" s="160">
        <v>6.33</v>
      </c>
      <c r="G1381" s="222" t="s">
        <v>2523</v>
      </c>
      <c r="H1381" s="348" t="s">
        <v>364</v>
      </c>
      <c r="I1381" s="405">
        <v>439474</v>
      </c>
      <c r="J1381" s="405">
        <v>1205942</v>
      </c>
      <c r="K1381" s="221"/>
      <c r="L1381" s="205"/>
    </row>
    <row r="1382" spans="1:12" s="217" customFormat="1" ht="15.75" customHeight="1">
      <c r="A1382" s="173">
        <v>9</v>
      </c>
      <c r="B1382" s="174" t="s">
        <v>13</v>
      </c>
      <c r="C1382" s="89" t="s">
        <v>2524</v>
      </c>
      <c r="D1382" s="25" t="s">
        <v>376</v>
      </c>
      <c r="E1382" s="418">
        <v>33.23636</v>
      </c>
      <c r="F1382" s="160">
        <v>2.5</v>
      </c>
      <c r="G1382" s="222" t="s">
        <v>1339</v>
      </c>
      <c r="H1382" s="89" t="s">
        <v>623</v>
      </c>
      <c r="I1382" s="405">
        <v>439838</v>
      </c>
      <c r="J1382" s="405">
        <v>1204948</v>
      </c>
      <c r="K1382" s="221"/>
      <c r="L1382" s="205"/>
    </row>
    <row r="1383" spans="1:12" s="217" customFormat="1" ht="15.75" customHeight="1">
      <c r="A1383" s="199"/>
      <c r="B1383" s="197" t="s">
        <v>2525</v>
      </c>
      <c r="C1383" s="199"/>
      <c r="D1383" s="199"/>
      <c r="E1383" s="461"/>
      <c r="F1383" s="520"/>
      <c r="G1383" s="639"/>
      <c r="H1383" s="89"/>
      <c r="I1383" s="405"/>
      <c r="J1383" s="405"/>
      <c r="K1383" s="219"/>
      <c r="L1383" s="205"/>
    </row>
    <row r="1384" spans="1:12" s="217" customFormat="1" ht="15.75" customHeight="1">
      <c r="A1384" s="173">
        <v>1</v>
      </c>
      <c r="B1384" s="222" t="s">
        <v>2383</v>
      </c>
      <c r="C1384" s="89" t="s">
        <v>2526</v>
      </c>
      <c r="D1384" s="25" t="s">
        <v>376</v>
      </c>
      <c r="E1384" s="418">
        <v>29.678</v>
      </c>
      <c r="F1384" s="160">
        <v>2.61</v>
      </c>
      <c r="G1384" s="640" t="s">
        <v>2907</v>
      </c>
      <c r="H1384" s="89" t="s">
        <v>1051</v>
      </c>
      <c r="I1384" s="405">
        <v>439474</v>
      </c>
      <c r="J1384" s="405">
        <v>1205942</v>
      </c>
      <c r="K1384" s="221"/>
      <c r="L1384" s="205"/>
    </row>
    <row r="1385" spans="1:12" s="217" customFormat="1" ht="15.75" customHeight="1">
      <c r="A1385" s="173">
        <v>2</v>
      </c>
      <c r="B1385" s="174" t="s">
        <v>10</v>
      </c>
      <c r="C1385" s="89" t="s">
        <v>2527</v>
      </c>
      <c r="D1385" s="25" t="s">
        <v>376</v>
      </c>
      <c r="E1385" s="418">
        <v>14.1612</v>
      </c>
      <c r="F1385" s="160">
        <v>0.43</v>
      </c>
      <c r="G1385" s="222" t="s">
        <v>2528</v>
      </c>
      <c r="H1385" s="89" t="s">
        <v>2529</v>
      </c>
      <c r="I1385" s="405">
        <v>439322</v>
      </c>
      <c r="J1385" s="405">
        <v>1202733</v>
      </c>
      <c r="K1385" s="221"/>
      <c r="L1385" s="205"/>
    </row>
    <row r="1386" spans="1:12" s="217" customFormat="1" ht="15.75" customHeight="1">
      <c r="A1386" s="173">
        <v>3</v>
      </c>
      <c r="B1386" s="174" t="s">
        <v>2530</v>
      </c>
      <c r="C1386" s="89" t="s">
        <v>2527</v>
      </c>
      <c r="D1386" s="25" t="s">
        <v>376</v>
      </c>
      <c r="E1386" s="418">
        <v>32.914699999999996</v>
      </c>
      <c r="F1386" s="160">
        <v>1.75</v>
      </c>
      <c r="G1386" s="222" t="s">
        <v>2531</v>
      </c>
      <c r="H1386" s="89" t="s">
        <v>2532</v>
      </c>
      <c r="I1386" s="405">
        <v>439420</v>
      </c>
      <c r="J1386" s="405">
        <v>1203883</v>
      </c>
      <c r="K1386" s="221"/>
      <c r="L1386" s="205"/>
    </row>
    <row r="1387" spans="1:12" s="217" customFormat="1" ht="15.75" customHeight="1">
      <c r="A1387" s="173">
        <v>4</v>
      </c>
      <c r="B1387" s="174" t="s">
        <v>803</v>
      </c>
      <c r="C1387" s="89" t="s">
        <v>2527</v>
      </c>
      <c r="D1387" s="25" t="s">
        <v>376</v>
      </c>
      <c r="E1387" s="418">
        <v>11.398399999999999</v>
      </c>
      <c r="F1387" s="160">
        <v>0.35</v>
      </c>
      <c r="G1387" s="222" t="s">
        <v>2533</v>
      </c>
      <c r="H1387" s="89" t="s">
        <v>2534</v>
      </c>
      <c r="I1387" s="405">
        <v>439575</v>
      </c>
      <c r="J1387" s="405">
        <v>1203223</v>
      </c>
      <c r="K1387" s="221"/>
      <c r="L1387" s="205"/>
    </row>
    <row r="1388" spans="1:12" s="217" customFormat="1" ht="15.75" customHeight="1">
      <c r="A1388" s="173">
        <v>5</v>
      </c>
      <c r="B1388" s="174" t="s">
        <v>2535</v>
      </c>
      <c r="C1388" s="89" t="s">
        <v>2527</v>
      </c>
      <c r="D1388" s="25" t="s">
        <v>376</v>
      </c>
      <c r="E1388" s="418">
        <v>11.9057</v>
      </c>
      <c r="F1388" s="160">
        <v>0.55</v>
      </c>
      <c r="G1388" s="222" t="s">
        <v>2536</v>
      </c>
      <c r="H1388" s="89" t="s">
        <v>2175</v>
      </c>
      <c r="I1388" s="405">
        <v>439699</v>
      </c>
      <c r="J1388" s="405">
        <v>1203371</v>
      </c>
      <c r="K1388" s="221"/>
      <c r="L1388" s="205"/>
    </row>
    <row r="1389" spans="1:12" s="217" customFormat="1" ht="15.75" customHeight="1">
      <c r="A1389" s="173">
        <v>6</v>
      </c>
      <c r="B1389" s="174" t="s">
        <v>2537</v>
      </c>
      <c r="C1389" s="89" t="s">
        <v>2526</v>
      </c>
      <c r="D1389" s="25" t="s">
        <v>376</v>
      </c>
      <c r="E1389" s="418">
        <v>19.650000000000002</v>
      </c>
      <c r="F1389" s="160">
        <v>1.1</v>
      </c>
      <c r="G1389" s="222" t="s">
        <v>2538</v>
      </c>
      <c r="H1389" s="89" t="s">
        <v>923</v>
      </c>
      <c r="I1389" s="405">
        <v>440247</v>
      </c>
      <c r="J1389" s="405">
        <v>1203977</v>
      </c>
      <c r="K1389" s="221"/>
      <c r="L1389" s="205"/>
    </row>
    <row r="1390" spans="1:12" s="217" customFormat="1" ht="15.75" customHeight="1">
      <c r="A1390" s="199"/>
      <c r="B1390" s="197" t="s">
        <v>2487</v>
      </c>
      <c r="C1390" s="89"/>
      <c r="D1390" s="199"/>
      <c r="E1390" s="461"/>
      <c r="F1390" s="520"/>
      <c r="G1390" s="639"/>
      <c r="H1390" s="89"/>
      <c r="I1390" s="405"/>
      <c r="J1390" s="405"/>
      <c r="K1390" s="219"/>
      <c r="L1390" s="205"/>
    </row>
    <row r="1391" spans="1:12" s="217" customFormat="1" ht="15.75" customHeight="1">
      <c r="A1391" s="173">
        <v>1</v>
      </c>
      <c r="B1391" s="222" t="s">
        <v>2383</v>
      </c>
      <c r="C1391" s="89" t="s">
        <v>2539</v>
      </c>
      <c r="D1391" s="25" t="s">
        <v>376</v>
      </c>
      <c r="E1391" s="418">
        <v>52.25</v>
      </c>
      <c r="F1391" s="160">
        <v>2.02</v>
      </c>
      <c r="G1391" s="640" t="s">
        <v>2881</v>
      </c>
      <c r="H1391" s="89" t="s">
        <v>1051</v>
      </c>
      <c r="I1391" s="405">
        <v>435891</v>
      </c>
      <c r="J1391" s="405">
        <v>1205662</v>
      </c>
      <c r="K1391" s="221"/>
      <c r="L1391" s="205"/>
    </row>
    <row r="1392" spans="1:12" s="217" customFormat="1" ht="15.75" customHeight="1">
      <c r="A1392" s="173">
        <v>2</v>
      </c>
      <c r="B1392" s="174" t="s">
        <v>2540</v>
      </c>
      <c r="C1392" s="89" t="s">
        <v>2539</v>
      </c>
      <c r="D1392" s="25" t="s">
        <v>376</v>
      </c>
      <c r="E1392" s="418">
        <v>66.53</v>
      </c>
      <c r="F1392" s="160">
        <v>4.914</v>
      </c>
      <c r="G1392" s="222" t="s">
        <v>2541</v>
      </c>
      <c r="H1392" s="89" t="s">
        <v>2542</v>
      </c>
      <c r="I1392" s="405">
        <v>435894</v>
      </c>
      <c r="J1392" s="405">
        <v>1205669</v>
      </c>
      <c r="K1392" s="221"/>
      <c r="L1392" s="205"/>
    </row>
    <row r="1393" spans="1:12" s="217" customFormat="1" ht="15.75" customHeight="1">
      <c r="A1393" s="207">
        <v>3</v>
      </c>
      <c r="B1393" s="208" t="s">
        <v>2543</v>
      </c>
      <c r="C1393" s="209" t="s">
        <v>2544</v>
      </c>
      <c r="D1393" s="25" t="s">
        <v>376</v>
      </c>
      <c r="E1393" s="465">
        <v>26.75</v>
      </c>
      <c r="F1393" s="523">
        <v>2.312</v>
      </c>
      <c r="G1393" s="228" t="s">
        <v>2545</v>
      </c>
      <c r="H1393" s="209" t="s">
        <v>2357</v>
      </c>
      <c r="I1393" s="406">
        <v>436884</v>
      </c>
      <c r="J1393" s="406">
        <v>1204580</v>
      </c>
      <c r="K1393" s="225"/>
      <c r="L1393" s="210"/>
    </row>
    <row r="1394" spans="1:12" s="217" customFormat="1" ht="15.75" customHeight="1">
      <c r="A1394" s="775" t="s">
        <v>2546</v>
      </c>
      <c r="B1394" s="776"/>
      <c r="C1394" s="31"/>
      <c r="D1394" s="31"/>
      <c r="E1394" s="462"/>
      <c r="F1394" s="521"/>
      <c r="G1394" s="286"/>
      <c r="H1394" s="31"/>
      <c r="I1394" s="332"/>
      <c r="J1394" s="332"/>
      <c r="K1394" s="31"/>
      <c r="L1394" s="224"/>
    </row>
    <row r="1395" spans="1:12" s="217" customFormat="1" ht="15.75" customHeight="1">
      <c r="A1395" s="202"/>
      <c r="B1395" s="194" t="s">
        <v>2343</v>
      </c>
      <c r="C1395" s="202"/>
      <c r="D1395" s="202"/>
      <c r="E1395" s="464"/>
      <c r="F1395" s="522"/>
      <c r="G1395" s="636"/>
      <c r="H1395" s="202"/>
      <c r="I1395" s="404"/>
      <c r="J1395" s="404"/>
      <c r="K1395" s="203"/>
      <c r="L1395" s="204"/>
    </row>
    <row r="1396" spans="1:12" s="217" customFormat="1" ht="15.75" customHeight="1">
      <c r="A1396" s="173">
        <v>1</v>
      </c>
      <c r="B1396" s="222" t="s">
        <v>2376</v>
      </c>
      <c r="C1396" s="89" t="s">
        <v>2547</v>
      </c>
      <c r="D1396" s="25" t="s">
        <v>376</v>
      </c>
      <c r="E1396" s="418">
        <v>60</v>
      </c>
      <c r="F1396" s="160">
        <v>1.087</v>
      </c>
      <c r="G1396" s="640" t="s">
        <v>3805</v>
      </c>
      <c r="H1396" s="89" t="s">
        <v>1868</v>
      </c>
      <c r="I1396" s="405">
        <v>444603</v>
      </c>
      <c r="J1396" s="405">
        <v>1211600</v>
      </c>
      <c r="K1396" s="221"/>
      <c r="L1396" s="205"/>
    </row>
    <row r="1397" spans="1:12" s="217" customFormat="1" ht="15.75" customHeight="1">
      <c r="A1397" s="173">
        <v>2</v>
      </c>
      <c r="B1397" s="174" t="s">
        <v>2548</v>
      </c>
      <c r="C1397" s="89" t="s">
        <v>2549</v>
      </c>
      <c r="D1397" s="25" t="s">
        <v>376</v>
      </c>
      <c r="E1397" s="418">
        <v>30.85</v>
      </c>
      <c r="F1397" s="160">
        <v>1.066</v>
      </c>
      <c r="G1397" s="222" t="s">
        <v>2550</v>
      </c>
      <c r="H1397" s="89" t="s">
        <v>134</v>
      </c>
      <c r="I1397" s="405">
        <v>444611</v>
      </c>
      <c r="J1397" s="405">
        <v>1211605</v>
      </c>
      <c r="K1397" s="221"/>
      <c r="L1397" s="205"/>
    </row>
    <row r="1398" spans="1:12" s="217" customFormat="1" ht="15.75" customHeight="1">
      <c r="A1398" s="173">
        <v>3</v>
      </c>
      <c r="B1398" s="222" t="s">
        <v>2551</v>
      </c>
      <c r="C1398" s="89" t="s">
        <v>2552</v>
      </c>
      <c r="D1398" s="25" t="s">
        <v>376</v>
      </c>
      <c r="E1398" s="418">
        <v>221.43</v>
      </c>
      <c r="F1398" s="160">
        <v>6.44</v>
      </c>
      <c r="G1398" s="222" t="s">
        <v>2553</v>
      </c>
      <c r="H1398" s="89" t="s">
        <v>2554</v>
      </c>
      <c r="I1398" s="405">
        <v>444611</v>
      </c>
      <c r="J1398" s="405">
        <v>1211605</v>
      </c>
      <c r="K1398" s="221"/>
      <c r="L1398" s="205"/>
    </row>
    <row r="1399" spans="1:12" s="217" customFormat="1" ht="31.5" customHeight="1">
      <c r="A1399" s="173">
        <v>4</v>
      </c>
      <c r="B1399" s="222" t="s">
        <v>2555</v>
      </c>
      <c r="C1399" s="89" t="s">
        <v>2556</v>
      </c>
      <c r="D1399" s="25" t="s">
        <v>376</v>
      </c>
      <c r="E1399" s="418">
        <v>104</v>
      </c>
      <c r="F1399" s="160">
        <v>2.5</v>
      </c>
      <c r="G1399" s="222" t="s">
        <v>2557</v>
      </c>
      <c r="H1399" s="89" t="s">
        <v>1051</v>
      </c>
      <c r="I1399" s="405">
        <v>446116</v>
      </c>
      <c r="J1399" s="405">
        <v>1218401</v>
      </c>
      <c r="K1399" s="221"/>
      <c r="L1399" s="205"/>
    </row>
    <row r="1400" spans="1:12" s="217" customFormat="1" ht="46.5" customHeight="1">
      <c r="A1400" s="173">
        <v>5</v>
      </c>
      <c r="B1400" s="174" t="s">
        <v>2558</v>
      </c>
      <c r="C1400" s="89" t="s">
        <v>2556</v>
      </c>
      <c r="D1400" s="173" t="s">
        <v>376</v>
      </c>
      <c r="E1400" s="424">
        <v>84.51</v>
      </c>
      <c r="F1400" s="553">
        <v>15.17</v>
      </c>
      <c r="G1400" s="222" t="s">
        <v>2559</v>
      </c>
      <c r="H1400" s="89" t="s">
        <v>2560</v>
      </c>
      <c r="I1400" s="405" t="s">
        <v>4137</v>
      </c>
      <c r="J1400" s="405" t="s">
        <v>4206</v>
      </c>
      <c r="K1400" s="221"/>
      <c r="L1400" s="205"/>
    </row>
    <row r="1401" spans="1:12" s="217" customFormat="1" ht="30" customHeight="1">
      <c r="A1401" s="227">
        <v>6</v>
      </c>
      <c r="B1401" s="228" t="s">
        <v>2561</v>
      </c>
      <c r="C1401" s="209" t="s">
        <v>2562</v>
      </c>
      <c r="D1401" s="25" t="s">
        <v>376</v>
      </c>
      <c r="E1401" s="465">
        <v>123.48</v>
      </c>
      <c r="F1401" s="523">
        <v>4.658</v>
      </c>
      <c r="G1401" s="228" t="s">
        <v>4207</v>
      </c>
      <c r="H1401" s="223" t="s">
        <v>3806</v>
      </c>
      <c r="I1401" s="411">
        <v>448386</v>
      </c>
      <c r="J1401" s="411">
        <v>1212031</v>
      </c>
      <c r="K1401" s="225"/>
      <c r="L1401" s="210"/>
    </row>
    <row r="1402" spans="1:12" s="217" customFormat="1" ht="15.75" customHeight="1">
      <c r="A1402" s="775" t="s">
        <v>2563</v>
      </c>
      <c r="B1402" s="776"/>
      <c r="C1402" s="31"/>
      <c r="D1402" s="31"/>
      <c r="E1402" s="462"/>
      <c r="F1402" s="521"/>
      <c r="G1402" s="286"/>
      <c r="H1402" s="31"/>
      <c r="I1402" s="332"/>
      <c r="J1402" s="332"/>
      <c r="K1402" s="31"/>
      <c r="L1402" s="224"/>
    </row>
    <row r="1403" spans="1:12" s="217" customFormat="1" ht="15.75" customHeight="1">
      <c r="A1403" s="202"/>
      <c r="B1403" s="194" t="s">
        <v>2343</v>
      </c>
      <c r="C1403" s="202"/>
      <c r="D1403" s="202"/>
      <c r="E1403" s="464"/>
      <c r="F1403" s="522"/>
      <c r="G1403" s="636"/>
      <c r="H1403" s="202"/>
      <c r="I1403" s="404"/>
      <c r="J1403" s="404"/>
      <c r="K1403" s="203"/>
      <c r="L1403" s="204"/>
    </row>
    <row r="1404" spans="1:12" s="217" customFormat="1" ht="15.75" customHeight="1">
      <c r="A1404" s="173">
        <v>1</v>
      </c>
      <c r="B1404" s="222" t="s">
        <v>2383</v>
      </c>
      <c r="C1404" s="89" t="s">
        <v>2564</v>
      </c>
      <c r="D1404" s="25" t="s">
        <v>376</v>
      </c>
      <c r="E1404" s="418">
        <v>48.53</v>
      </c>
      <c r="F1404" s="160">
        <v>1.276</v>
      </c>
      <c r="G1404" s="640" t="s">
        <v>3807</v>
      </c>
      <c r="H1404" s="89" t="s">
        <v>1051</v>
      </c>
      <c r="I1404" s="405">
        <v>445710</v>
      </c>
      <c r="J1404" s="405">
        <v>1218883</v>
      </c>
      <c r="K1404" s="221"/>
      <c r="L1404" s="205"/>
    </row>
    <row r="1405" spans="1:12" s="217" customFormat="1" ht="15.75" customHeight="1">
      <c r="A1405" s="173">
        <v>2</v>
      </c>
      <c r="B1405" s="206" t="s">
        <v>2383</v>
      </c>
      <c r="C1405" s="89" t="s">
        <v>2565</v>
      </c>
      <c r="D1405" s="25" t="s">
        <v>376</v>
      </c>
      <c r="E1405" s="418">
        <v>233.6</v>
      </c>
      <c r="F1405" s="160">
        <v>20.45</v>
      </c>
      <c r="G1405" s="640" t="s">
        <v>3808</v>
      </c>
      <c r="H1405" s="89" t="s">
        <v>1051</v>
      </c>
      <c r="I1405" s="405">
        <v>440056</v>
      </c>
      <c r="J1405" s="405">
        <v>1217446</v>
      </c>
      <c r="K1405" s="221"/>
      <c r="L1405" s="205"/>
    </row>
    <row r="1406" spans="1:12" s="217" customFormat="1" ht="15.75" customHeight="1">
      <c r="A1406" s="173">
        <v>3</v>
      </c>
      <c r="B1406" s="174" t="s">
        <v>2566</v>
      </c>
      <c r="C1406" s="89" t="s">
        <v>2399</v>
      </c>
      <c r="D1406" s="25" t="s">
        <v>376</v>
      </c>
      <c r="E1406" s="418">
        <v>50.13</v>
      </c>
      <c r="F1406" s="160">
        <v>6.04477</v>
      </c>
      <c r="G1406" s="222" t="s">
        <v>2567</v>
      </c>
      <c r="H1406" s="89" t="s">
        <v>2568</v>
      </c>
      <c r="I1406" s="405">
        <v>438125</v>
      </c>
      <c r="J1406" s="405">
        <v>1214409</v>
      </c>
      <c r="K1406" s="221"/>
      <c r="L1406" s="205"/>
    </row>
    <row r="1407" spans="1:12" s="217" customFormat="1" ht="15.75" customHeight="1">
      <c r="A1407" s="173">
        <v>4</v>
      </c>
      <c r="B1407" s="174" t="s">
        <v>2569</v>
      </c>
      <c r="C1407" s="89" t="s">
        <v>2570</v>
      </c>
      <c r="D1407" s="25" t="s">
        <v>376</v>
      </c>
      <c r="E1407" s="418">
        <v>10.83</v>
      </c>
      <c r="F1407" s="160">
        <v>5.287</v>
      </c>
      <c r="G1407" s="222" t="s">
        <v>2571</v>
      </c>
      <c r="H1407" s="89" t="s">
        <v>2002</v>
      </c>
      <c r="I1407" s="405">
        <v>437704</v>
      </c>
      <c r="J1407" s="405">
        <v>1215486</v>
      </c>
      <c r="K1407" s="221"/>
      <c r="L1407" s="205"/>
    </row>
    <row r="1408" spans="1:12" s="217" customFormat="1" ht="15.75" customHeight="1">
      <c r="A1408" s="173">
        <v>5</v>
      </c>
      <c r="B1408" s="174" t="s">
        <v>2572</v>
      </c>
      <c r="C1408" s="89" t="s">
        <v>2570</v>
      </c>
      <c r="D1408" s="25" t="s">
        <v>376</v>
      </c>
      <c r="E1408" s="418">
        <v>85.54</v>
      </c>
      <c r="F1408" s="160">
        <v>10.57</v>
      </c>
      <c r="G1408" s="222" t="s">
        <v>2572</v>
      </c>
      <c r="H1408" s="89" t="s">
        <v>2573</v>
      </c>
      <c r="I1408" s="405">
        <v>438430</v>
      </c>
      <c r="J1408" s="405">
        <v>1217586</v>
      </c>
      <c r="K1408" s="221"/>
      <c r="L1408" s="205"/>
    </row>
    <row r="1409" spans="1:12" s="217" customFormat="1" ht="15.75" customHeight="1">
      <c r="A1409" s="173">
        <v>6</v>
      </c>
      <c r="B1409" s="174" t="s">
        <v>2574</v>
      </c>
      <c r="C1409" s="89" t="s">
        <v>2570</v>
      </c>
      <c r="D1409" s="25" t="s">
        <v>376</v>
      </c>
      <c r="E1409" s="418">
        <v>38.53</v>
      </c>
      <c r="F1409" s="160">
        <v>6.5489999999999995</v>
      </c>
      <c r="G1409" s="222" t="s">
        <v>2320</v>
      </c>
      <c r="H1409" s="89" t="s">
        <v>2575</v>
      </c>
      <c r="I1409" s="405">
        <v>440056</v>
      </c>
      <c r="J1409" s="405">
        <v>1217446</v>
      </c>
      <c r="K1409" s="221"/>
      <c r="L1409" s="205"/>
    </row>
    <row r="1410" spans="1:12" s="217" customFormat="1" ht="15.75" customHeight="1">
      <c r="A1410" s="173">
        <v>7</v>
      </c>
      <c r="B1410" s="206" t="s">
        <v>2551</v>
      </c>
      <c r="C1410" s="89" t="s">
        <v>2552</v>
      </c>
      <c r="D1410" s="25" t="s">
        <v>376</v>
      </c>
      <c r="E1410" s="418">
        <v>221.43</v>
      </c>
      <c r="F1410" s="160">
        <v>6.44</v>
      </c>
      <c r="G1410" s="222" t="s">
        <v>2553</v>
      </c>
      <c r="H1410" s="89" t="s">
        <v>2554</v>
      </c>
      <c r="I1410" s="405">
        <v>441440</v>
      </c>
      <c r="J1410" s="405">
        <v>1217654</v>
      </c>
      <c r="K1410" s="221"/>
      <c r="L1410" s="205"/>
    </row>
    <row r="1411" spans="1:12" s="217" customFormat="1" ht="15.75" customHeight="1">
      <c r="A1411" s="173">
        <v>8</v>
      </c>
      <c r="B1411" s="174" t="s">
        <v>2558</v>
      </c>
      <c r="C1411" s="89" t="s">
        <v>2576</v>
      </c>
      <c r="D1411" s="25" t="s">
        <v>376</v>
      </c>
      <c r="E1411" s="418">
        <v>32.8509</v>
      </c>
      <c r="F1411" s="160">
        <v>4.54</v>
      </c>
      <c r="G1411" s="222" t="s">
        <v>2577</v>
      </c>
      <c r="H1411" s="89" t="s">
        <v>2578</v>
      </c>
      <c r="I1411" s="405">
        <v>441881</v>
      </c>
      <c r="J1411" s="405">
        <v>1217939</v>
      </c>
      <c r="K1411" s="221"/>
      <c r="L1411" s="205"/>
    </row>
    <row r="1412" spans="1:12" s="217" customFormat="1" ht="15.75" customHeight="1">
      <c r="A1412" s="173">
        <v>9</v>
      </c>
      <c r="B1412" s="174" t="s">
        <v>2579</v>
      </c>
      <c r="C1412" s="89" t="s">
        <v>2576</v>
      </c>
      <c r="D1412" s="25" t="s">
        <v>376</v>
      </c>
      <c r="E1412" s="418">
        <v>54.64</v>
      </c>
      <c r="F1412" s="160">
        <v>2.799</v>
      </c>
      <c r="G1412" s="222" t="s">
        <v>2580</v>
      </c>
      <c r="H1412" s="89" t="s">
        <v>2581</v>
      </c>
      <c r="I1412" s="405">
        <v>445710</v>
      </c>
      <c r="J1412" s="405">
        <v>1218883</v>
      </c>
      <c r="K1412" s="221"/>
      <c r="L1412" s="205"/>
    </row>
    <row r="1413" spans="1:12" s="217" customFormat="1" ht="27.75" customHeight="1">
      <c r="A1413" s="173">
        <v>10</v>
      </c>
      <c r="B1413" s="222" t="s">
        <v>2561</v>
      </c>
      <c r="C1413" s="89" t="s">
        <v>2582</v>
      </c>
      <c r="D1413" s="173" t="s">
        <v>376</v>
      </c>
      <c r="E1413" s="424">
        <v>130.823</v>
      </c>
      <c r="F1413" s="553">
        <v>7.528</v>
      </c>
      <c r="G1413" s="603" t="s">
        <v>4138</v>
      </c>
      <c r="H1413" s="348" t="s">
        <v>3806</v>
      </c>
      <c r="I1413" s="405">
        <v>441881</v>
      </c>
      <c r="J1413" s="405">
        <v>1217939</v>
      </c>
      <c r="K1413" s="221"/>
      <c r="L1413" s="205"/>
    </row>
    <row r="1414" spans="1:12" s="217" customFormat="1" ht="15.75" customHeight="1">
      <c r="A1414" s="229"/>
      <c r="B1414" s="230" t="s">
        <v>2583</v>
      </c>
      <c r="C1414" s="231" t="s">
        <v>2564</v>
      </c>
      <c r="D1414" s="25" t="s">
        <v>376</v>
      </c>
      <c r="E1414" s="436">
        <v>115.19</v>
      </c>
      <c r="F1414" s="527"/>
      <c r="G1414" s="644" t="s">
        <v>2437</v>
      </c>
      <c r="H1414" s="131" t="s">
        <v>1051</v>
      </c>
      <c r="I1414" s="405">
        <v>445710</v>
      </c>
      <c r="J1414" s="405">
        <v>1218883</v>
      </c>
      <c r="K1414" s="232"/>
      <c r="L1414" s="233"/>
    </row>
    <row r="1415" spans="1:12" s="1" customFormat="1" ht="13.5">
      <c r="A1415" s="594" t="s">
        <v>2584</v>
      </c>
      <c r="B1415" s="595"/>
      <c r="C1415" s="595"/>
      <c r="D1415" s="595"/>
      <c r="E1415" s="469"/>
      <c r="F1415" s="530"/>
      <c r="G1415" s="595"/>
      <c r="H1415" s="595"/>
      <c r="I1415" s="598"/>
      <c r="J1415" s="598"/>
      <c r="K1415" s="595"/>
      <c r="L1415" s="350"/>
    </row>
    <row r="1416" spans="1:12" s="235" customFormat="1" ht="15.75" customHeight="1">
      <c r="A1416" s="755" t="s">
        <v>2585</v>
      </c>
      <c r="B1416" s="756"/>
      <c r="C1416" s="234"/>
      <c r="D1416" s="234"/>
      <c r="E1416" s="467"/>
      <c r="F1416" s="528"/>
      <c r="G1416" s="645"/>
      <c r="H1416" s="234"/>
      <c r="I1416" s="412"/>
      <c r="J1416" s="412"/>
      <c r="K1416" s="234"/>
      <c r="L1416" s="234"/>
    </row>
    <row r="1417" spans="1:12" s="235" customFormat="1" ht="15.75" customHeight="1">
      <c r="A1417" s="117"/>
      <c r="B1417" s="236" t="s">
        <v>2586</v>
      </c>
      <c r="C1417" s="67"/>
      <c r="D1417" s="69"/>
      <c r="E1417" s="446"/>
      <c r="F1417" s="502"/>
      <c r="G1417" s="611"/>
      <c r="H1417" s="69"/>
      <c r="I1417" s="396"/>
      <c r="J1417" s="396"/>
      <c r="K1417" s="69"/>
      <c r="L1417" s="69"/>
    </row>
    <row r="1418" spans="1:12" s="235" customFormat="1" ht="15.75" customHeight="1">
      <c r="A1418" s="24">
        <v>1</v>
      </c>
      <c r="B1418" s="51" t="s">
        <v>2587</v>
      </c>
      <c r="C1418" s="24" t="s">
        <v>3883</v>
      </c>
      <c r="D1418" s="24" t="s">
        <v>376</v>
      </c>
      <c r="E1418" s="417">
        <v>6</v>
      </c>
      <c r="F1418" s="158">
        <v>0.3</v>
      </c>
      <c r="G1418" s="41" t="s">
        <v>2248</v>
      </c>
      <c r="H1418" s="24" t="s">
        <v>2588</v>
      </c>
      <c r="I1418" s="319">
        <v>406746</v>
      </c>
      <c r="J1418" s="319">
        <v>1175433</v>
      </c>
      <c r="K1418" s="757"/>
      <c r="L1418" s="766"/>
    </row>
    <row r="1419" spans="1:12" s="235" customFormat="1" ht="15.75" customHeight="1">
      <c r="A1419" s="51"/>
      <c r="B1419" s="51"/>
      <c r="C1419" s="24" t="s">
        <v>3883</v>
      </c>
      <c r="D1419" s="24" t="s">
        <v>376</v>
      </c>
      <c r="E1419" s="417">
        <v>6</v>
      </c>
      <c r="F1419" s="158">
        <v>0.7</v>
      </c>
      <c r="G1419" s="41" t="s">
        <v>1689</v>
      </c>
      <c r="H1419" s="24" t="s">
        <v>764</v>
      </c>
      <c r="I1419" s="319">
        <v>405620</v>
      </c>
      <c r="J1419" s="319">
        <v>1174198</v>
      </c>
      <c r="K1419" s="757"/>
      <c r="L1419" s="767"/>
    </row>
    <row r="1420" spans="1:12" s="235" customFormat="1" ht="15.75" customHeight="1">
      <c r="A1420" s="51"/>
      <c r="B1420" s="51"/>
      <c r="C1420" s="24" t="s">
        <v>3883</v>
      </c>
      <c r="D1420" s="24" t="s">
        <v>376</v>
      </c>
      <c r="E1420" s="417">
        <v>23.5</v>
      </c>
      <c r="F1420" s="158">
        <v>3</v>
      </c>
      <c r="G1420" s="41" t="s">
        <v>2251</v>
      </c>
      <c r="H1420" s="24" t="s">
        <v>2589</v>
      </c>
      <c r="I1420" s="319">
        <v>406539</v>
      </c>
      <c r="J1420" s="319">
        <v>1174732</v>
      </c>
      <c r="K1420" s="757"/>
      <c r="L1420" s="767"/>
    </row>
    <row r="1421" spans="1:12" s="235" customFormat="1" ht="15.75" customHeight="1">
      <c r="A1421" s="51"/>
      <c r="B1421" s="51"/>
      <c r="C1421" s="24" t="s">
        <v>3883</v>
      </c>
      <c r="D1421" s="24" t="s">
        <v>376</v>
      </c>
      <c r="E1421" s="417">
        <v>9</v>
      </c>
      <c r="F1421" s="158">
        <v>0.85</v>
      </c>
      <c r="G1421" s="41" t="s">
        <v>2429</v>
      </c>
      <c r="H1421" s="24" t="s">
        <v>2590</v>
      </c>
      <c r="I1421" s="319">
        <v>406387</v>
      </c>
      <c r="J1421" s="319">
        <v>1174749</v>
      </c>
      <c r="K1421" s="757"/>
      <c r="L1421" s="767"/>
    </row>
    <row r="1422" spans="1:12" s="235" customFormat="1" ht="15.75" customHeight="1">
      <c r="A1422" s="51"/>
      <c r="B1422" s="51"/>
      <c r="C1422" s="24" t="s">
        <v>3883</v>
      </c>
      <c r="D1422" s="24" t="s">
        <v>376</v>
      </c>
      <c r="E1422" s="417">
        <v>9</v>
      </c>
      <c r="F1422" s="158">
        <v>0.7</v>
      </c>
      <c r="G1422" s="41" t="s">
        <v>2493</v>
      </c>
      <c r="H1422" s="24" t="s">
        <v>2591</v>
      </c>
      <c r="I1422" s="319">
        <v>406123</v>
      </c>
      <c r="J1422" s="319">
        <v>1174655</v>
      </c>
      <c r="K1422" s="757"/>
      <c r="L1422" s="767"/>
    </row>
    <row r="1423" spans="1:12" s="235" customFormat="1" ht="15.75" customHeight="1">
      <c r="A1423" s="51"/>
      <c r="B1423" s="51"/>
      <c r="C1423" s="24" t="s">
        <v>3883</v>
      </c>
      <c r="D1423" s="24" t="s">
        <v>376</v>
      </c>
      <c r="E1423" s="417">
        <v>5.5</v>
      </c>
      <c r="F1423" s="158">
        <v>0.4</v>
      </c>
      <c r="G1423" s="41" t="s">
        <v>2495</v>
      </c>
      <c r="H1423" s="24" t="s">
        <v>2592</v>
      </c>
      <c r="I1423" s="319">
        <v>404725</v>
      </c>
      <c r="J1423" s="319">
        <v>1173674</v>
      </c>
      <c r="K1423" s="757"/>
      <c r="L1423" s="767"/>
    </row>
    <row r="1424" spans="1:12" s="235" customFormat="1" ht="15.75" customHeight="1">
      <c r="A1424" s="51"/>
      <c r="B1424" s="51"/>
      <c r="C1424" s="24" t="s">
        <v>3883</v>
      </c>
      <c r="D1424" s="24" t="s">
        <v>376</v>
      </c>
      <c r="E1424" s="417">
        <v>6.5</v>
      </c>
      <c r="F1424" s="158">
        <v>1.3</v>
      </c>
      <c r="G1424" s="41" t="s">
        <v>2497</v>
      </c>
      <c r="H1424" s="24" t="s">
        <v>2593</v>
      </c>
      <c r="I1424" s="319">
        <v>404539</v>
      </c>
      <c r="J1424" s="319">
        <v>1173560</v>
      </c>
      <c r="K1424" s="757"/>
      <c r="L1424" s="767"/>
    </row>
    <row r="1425" spans="1:12" s="235" customFormat="1" ht="15.75" customHeight="1">
      <c r="A1425" s="51"/>
      <c r="B1425" s="51"/>
      <c r="C1425" s="24" t="s">
        <v>3883</v>
      </c>
      <c r="D1425" s="24" t="s">
        <v>376</v>
      </c>
      <c r="E1425" s="417">
        <v>13</v>
      </c>
      <c r="F1425" s="158">
        <v>2.5</v>
      </c>
      <c r="G1425" s="41" t="s">
        <v>1926</v>
      </c>
      <c r="H1425" s="24" t="s">
        <v>2594</v>
      </c>
      <c r="I1425" s="319">
        <v>404317</v>
      </c>
      <c r="J1425" s="319">
        <v>1173425</v>
      </c>
      <c r="K1425" s="757"/>
      <c r="L1425" s="767"/>
    </row>
    <row r="1426" spans="1:12" s="235" customFormat="1" ht="15.75" customHeight="1">
      <c r="A1426" s="39"/>
      <c r="B1426" s="237" t="s">
        <v>2595</v>
      </c>
      <c r="C1426" s="24"/>
      <c r="D1426" s="51"/>
      <c r="E1426" s="417"/>
      <c r="F1426" s="158"/>
      <c r="G1426" s="41"/>
      <c r="H1426" s="24"/>
      <c r="I1426" s="319"/>
      <c r="J1426" s="319"/>
      <c r="K1426" s="757"/>
      <c r="L1426" s="767"/>
    </row>
    <row r="1427" spans="1:12" s="235" customFormat="1" ht="15.75" customHeight="1">
      <c r="A1427" s="24">
        <v>1</v>
      </c>
      <c r="B1427" s="51" t="s">
        <v>2596</v>
      </c>
      <c r="C1427" s="24" t="s">
        <v>3884</v>
      </c>
      <c r="D1427" s="24" t="s">
        <v>376</v>
      </c>
      <c r="E1427" s="417">
        <v>12</v>
      </c>
      <c r="F1427" s="158">
        <v>0.3</v>
      </c>
      <c r="G1427" s="41" t="s">
        <v>1689</v>
      </c>
      <c r="H1427" s="24" t="s">
        <v>2597</v>
      </c>
      <c r="I1427" s="319">
        <v>403988</v>
      </c>
      <c r="J1427" s="319">
        <v>1173490</v>
      </c>
      <c r="K1427" s="757"/>
      <c r="L1427" s="767"/>
    </row>
    <row r="1428" spans="1:12" s="235" customFormat="1" ht="15.75" customHeight="1">
      <c r="A1428" s="51"/>
      <c r="B1428" s="51"/>
      <c r="C1428" s="24" t="s">
        <v>3884</v>
      </c>
      <c r="D1428" s="24" t="s">
        <v>376</v>
      </c>
      <c r="E1428" s="417">
        <v>17</v>
      </c>
      <c r="F1428" s="158">
        <v>0.95</v>
      </c>
      <c r="G1428" s="41" t="s">
        <v>1690</v>
      </c>
      <c r="H1428" s="24" t="s">
        <v>2597</v>
      </c>
      <c r="I1428" s="319">
        <v>403988</v>
      </c>
      <c r="J1428" s="319">
        <v>1173490</v>
      </c>
      <c r="K1428" s="757"/>
      <c r="L1428" s="767"/>
    </row>
    <row r="1429" spans="1:12" s="235" customFormat="1" ht="15.75" customHeight="1">
      <c r="A1429" s="51"/>
      <c r="B1429" s="51"/>
      <c r="C1429" s="24" t="s">
        <v>3884</v>
      </c>
      <c r="D1429" s="24" t="s">
        <v>376</v>
      </c>
      <c r="E1429" s="417">
        <v>22.5</v>
      </c>
      <c r="F1429" s="158">
        <v>0.9</v>
      </c>
      <c r="G1429" s="41" t="s">
        <v>1691</v>
      </c>
      <c r="H1429" s="24" t="s">
        <v>2275</v>
      </c>
      <c r="I1429" s="319">
        <v>403995</v>
      </c>
      <c r="J1429" s="319">
        <v>1173253</v>
      </c>
      <c r="K1429" s="757"/>
      <c r="L1429" s="767"/>
    </row>
    <row r="1430" spans="1:12" s="235" customFormat="1" ht="15.75" customHeight="1">
      <c r="A1430" s="92"/>
      <c r="B1430" s="92"/>
      <c r="C1430" s="24" t="s">
        <v>3884</v>
      </c>
      <c r="D1430" s="82" t="s">
        <v>376</v>
      </c>
      <c r="E1430" s="420">
        <v>15</v>
      </c>
      <c r="F1430" s="167">
        <v>1.25</v>
      </c>
      <c r="G1430" s="124" t="s">
        <v>1693</v>
      </c>
      <c r="H1430" s="82" t="s">
        <v>2275</v>
      </c>
      <c r="I1430" s="320">
        <v>403995</v>
      </c>
      <c r="J1430" s="320">
        <v>1173253</v>
      </c>
      <c r="K1430" s="758"/>
      <c r="L1430" s="768"/>
    </row>
    <row r="1431" spans="1:12" s="1" customFormat="1" ht="13.5">
      <c r="A1431" s="594" t="s">
        <v>2598</v>
      </c>
      <c r="B1431" s="595"/>
      <c r="C1431" s="595"/>
      <c r="D1431" s="595"/>
      <c r="E1431" s="469"/>
      <c r="F1431" s="530"/>
      <c r="G1431" s="595"/>
      <c r="H1431" s="595"/>
      <c r="I1431" s="598"/>
      <c r="J1431" s="598"/>
      <c r="K1431" s="595"/>
      <c r="L1431" s="350"/>
    </row>
    <row r="1432" spans="1:13" s="1" customFormat="1" ht="15.75" customHeight="1">
      <c r="A1432" s="755" t="s">
        <v>2599</v>
      </c>
      <c r="B1432" s="756"/>
      <c r="C1432" s="238"/>
      <c r="D1432" s="238"/>
      <c r="E1432" s="468"/>
      <c r="F1432" s="529"/>
      <c r="G1432" s="646"/>
      <c r="H1432" s="238"/>
      <c r="I1432" s="413"/>
      <c r="J1432" s="413"/>
      <c r="K1432" s="238"/>
      <c r="L1432" s="238"/>
      <c r="M1432" s="3"/>
    </row>
    <row r="1433" spans="1:12" s="1" customFormat="1" ht="15.75" customHeight="1">
      <c r="A1433" s="16"/>
      <c r="B1433" s="239" t="s">
        <v>2600</v>
      </c>
      <c r="C1433" s="23"/>
      <c r="D1433" s="240"/>
      <c r="E1433" s="456"/>
      <c r="F1433" s="512"/>
      <c r="G1433" s="244"/>
      <c r="H1433" s="23"/>
      <c r="I1433" s="414"/>
      <c r="J1433" s="414"/>
      <c r="K1433" s="23"/>
      <c r="L1433" s="240"/>
    </row>
    <row r="1434" spans="1:12" s="1" customFormat="1" ht="15.75" customHeight="1">
      <c r="A1434" s="24">
        <v>1</v>
      </c>
      <c r="B1434" s="51" t="s">
        <v>2601</v>
      </c>
      <c r="C1434" s="24" t="s">
        <v>3885</v>
      </c>
      <c r="D1434" s="24" t="s">
        <v>2602</v>
      </c>
      <c r="E1434" s="417">
        <v>7.5</v>
      </c>
      <c r="F1434" s="158">
        <v>0.2</v>
      </c>
      <c r="G1434" s="41" t="s">
        <v>2248</v>
      </c>
      <c r="H1434" s="24" t="s">
        <v>2603</v>
      </c>
      <c r="I1434" s="319">
        <v>416965</v>
      </c>
      <c r="J1434" s="319">
        <v>1183517</v>
      </c>
      <c r="K1434" s="757"/>
      <c r="L1434" s="759"/>
    </row>
    <row r="1435" spans="1:12" s="1" customFormat="1" ht="15.75" customHeight="1">
      <c r="A1435" s="51"/>
      <c r="B1435" s="51"/>
      <c r="C1435" s="24" t="s">
        <v>3885</v>
      </c>
      <c r="D1435" s="24" t="s">
        <v>2602</v>
      </c>
      <c r="E1435" s="417">
        <v>9</v>
      </c>
      <c r="F1435" s="158">
        <v>0.038</v>
      </c>
      <c r="G1435" s="41" t="s">
        <v>2251</v>
      </c>
      <c r="H1435" s="24" t="s">
        <v>2604</v>
      </c>
      <c r="I1435" s="319">
        <v>417233</v>
      </c>
      <c r="J1435" s="319">
        <v>1183591</v>
      </c>
      <c r="K1435" s="757"/>
      <c r="L1435" s="760"/>
    </row>
    <row r="1436" spans="1:12" s="1" customFormat="1" ht="15.75" customHeight="1">
      <c r="A1436" s="139"/>
      <c r="B1436" s="139"/>
      <c r="C1436" s="24" t="s">
        <v>3885</v>
      </c>
      <c r="D1436" s="24" t="s">
        <v>2602</v>
      </c>
      <c r="E1436" s="438">
        <v>9.5</v>
      </c>
      <c r="F1436" s="495">
        <v>0.3</v>
      </c>
      <c r="G1436" s="245" t="s">
        <v>2429</v>
      </c>
      <c r="H1436" s="29" t="s">
        <v>2605</v>
      </c>
      <c r="I1436" s="321">
        <v>418791</v>
      </c>
      <c r="J1436" s="321">
        <v>1182468</v>
      </c>
      <c r="K1436" s="759"/>
      <c r="L1436" s="761"/>
    </row>
    <row r="1437" spans="1:12" s="1" customFormat="1" ht="15.75" customHeight="1">
      <c r="A1437" s="755" t="s">
        <v>2606</v>
      </c>
      <c r="B1437" s="756"/>
      <c r="C1437" s="31"/>
      <c r="D1437" s="49"/>
      <c r="E1437" s="462"/>
      <c r="F1437" s="521"/>
      <c r="G1437" s="286"/>
      <c r="H1437" s="31"/>
      <c r="I1437" s="332"/>
      <c r="J1437" s="332"/>
      <c r="K1437" s="31"/>
      <c r="L1437" s="49"/>
    </row>
    <row r="1438" spans="1:12" s="1" customFormat="1" ht="15.75" customHeight="1">
      <c r="A1438" s="16"/>
      <c r="B1438" s="239" t="s">
        <v>2600</v>
      </c>
      <c r="C1438" s="23"/>
      <c r="D1438" s="240"/>
      <c r="E1438" s="456"/>
      <c r="F1438" s="512"/>
      <c r="G1438" s="244"/>
      <c r="H1438" s="23"/>
      <c r="I1438" s="414"/>
      <c r="J1438" s="414"/>
      <c r="K1438" s="23"/>
      <c r="L1438" s="240"/>
    </row>
    <row r="1439" spans="1:12" s="1" customFormat="1" ht="15.75" customHeight="1">
      <c r="A1439" s="24">
        <v>1</v>
      </c>
      <c r="B1439" s="51" t="s">
        <v>2601</v>
      </c>
      <c r="C1439" s="351" t="s">
        <v>3886</v>
      </c>
      <c r="D1439" s="24" t="s">
        <v>2602</v>
      </c>
      <c r="E1439" s="417">
        <v>12</v>
      </c>
      <c r="F1439" s="158">
        <v>0.4</v>
      </c>
      <c r="G1439" s="41" t="s">
        <v>1689</v>
      </c>
      <c r="H1439" s="24" t="s">
        <v>2607</v>
      </c>
      <c r="I1439" s="319">
        <v>419141</v>
      </c>
      <c r="J1439" s="319">
        <v>1180998</v>
      </c>
      <c r="K1439" s="757"/>
      <c r="L1439" s="759"/>
    </row>
    <row r="1440" spans="1:12" s="1" customFormat="1" ht="15.75" customHeight="1">
      <c r="A1440" s="51"/>
      <c r="B1440" s="51"/>
      <c r="C1440" s="351" t="s">
        <v>3886</v>
      </c>
      <c r="D1440" s="24" t="s">
        <v>2602</v>
      </c>
      <c r="E1440" s="417">
        <v>15.5</v>
      </c>
      <c r="F1440" s="158">
        <v>0.625</v>
      </c>
      <c r="G1440" s="41" t="s">
        <v>1690</v>
      </c>
      <c r="H1440" s="24" t="s">
        <v>2608</v>
      </c>
      <c r="I1440" s="319">
        <v>419282</v>
      </c>
      <c r="J1440" s="319">
        <v>1180524</v>
      </c>
      <c r="K1440" s="757"/>
      <c r="L1440" s="760"/>
    </row>
    <row r="1441" spans="1:12" s="1" customFormat="1" ht="15.75" customHeight="1">
      <c r="A1441" s="51"/>
      <c r="B1441" s="51"/>
      <c r="C1441" s="351" t="s">
        <v>3886</v>
      </c>
      <c r="D1441" s="24" t="s">
        <v>2602</v>
      </c>
      <c r="E1441" s="417">
        <v>6</v>
      </c>
      <c r="F1441" s="158">
        <v>0.175</v>
      </c>
      <c r="G1441" s="41" t="s">
        <v>1691</v>
      </c>
      <c r="H1441" s="24" t="s">
        <v>2609</v>
      </c>
      <c r="I1441" s="319">
        <v>419184</v>
      </c>
      <c r="J1441" s="319">
        <v>1180282</v>
      </c>
      <c r="K1441" s="757"/>
      <c r="L1441" s="760"/>
    </row>
    <row r="1442" spans="1:12" s="1" customFormat="1" ht="15.75" customHeight="1">
      <c r="A1442" s="51"/>
      <c r="B1442" s="51"/>
      <c r="C1442" s="351" t="s">
        <v>3886</v>
      </c>
      <c r="D1442" s="24" t="s">
        <v>2602</v>
      </c>
      <c r="E1442" s="417">
        <v>4.5</v>
      </c>
      <c r="F1442" s="158">
        <v>0.75</v>
      </c>
      <c r="G1442" s="41" t="s">
        <v>2493</v>
      </c>
      <c r="H1442" s="24" t="s">
        <v>2610</v>
      </c>
      <c r="I1442" s="319">
        <v>419284</v>
      </c>
      <c r="J1442" s="319">
        <v>1180491</v>
      </c>
      <c r="K1442" s="757"/>
      <c r="L1442" s="760"/>
    </row>
    <row r="1443" spans="1:12" s="1" customFormat="1" ht="15.75" customHeight="1">
      <c r="A1443" s="51"/>
      <c r="B1443" s="51"/>
      <c r="C1443" s="351" t="s">
        <v>3886</v>
      </c>
      <c r="D1443" s="24" t="s">
        <v>2602</v>
      </c>
      <c r="E1443" s="417">
        <v>6.5</v>
      </c>
      <c r="F1443" s="158">
        <v>0.08</v>
      </c>
      <c r="G1443" s="41" t="s">
        <v>1693</v>
      </c>
      <c r="H1443" s="24" t="s">
        <v>2611</v>
      </c>
      <c r="I1443" s="319">
        <v>419093</v>
      </c>
      <c r="J1443" s="319">
        <v>1180151</v>
      </c>
      <c r="K1443" s="757"/>
      <c r="L1443" s="760"/>
    </row>
    <row r="1444" spans="1:12" s="1" customFormat="1" ht="15.75" customHeight="1">
      <c r="A1444" s="51"/>
      <c r="B1444" s="51"/>
      <c r="C1444" s="351" t="s">
        <v>3886</v>
      </c>
      <c r="D1444" s="24" t="s">
        <v>2602</v>
      </c>
      <c r="E1444" s="417">
        <v>7</v>
      </c>
      <c r="F1444" s="158">
        <v>0.2</v>
      </c>
      <c r="G1444" s="41" t="s">
        <v>2495</v>
      </c>
      <c r="H1444" s="24" t="s">
        <v>2612</v>
      </c>
      <c r="I1444" s="319">
        <v>419291</v>
      </c>
      <c r="J1444" s="319">
        <v>1180408</v>
      </c>
      <c r="K1444" s="757"/>
      <c r="L1444" s="760"/>
    </row>
    <row r="1445" spans="1:12" s="1" customFormat="1" ht="15.75" customHeight="1">
      <c r="A1445" s="51"/>
      <c r="B1445" s="51"/>
      <c r="C1445" s="351" t="s">
        <v>3886</v>
      </c>
      <c r="D1445" s="24" t="s">
        <v>2602</v>
      </c>
      <c r="E1445" s="417">
        <v>7</v>
      </c>
      <c r="F1445" s="158">
        <v>0.28</v>
      </c>
      <c r="G1445" s="41" t="s">
        <v>2424</v>
      </c>
      <c r="H1445" s="24" t="s">
        <v>2613</v>
      </c>
      <c r="I1445" s="319">
        <v>418986</v>
      </c>
      <c r="J1445" s="319">
        <v>1179654</v>
      </c>
      <c r="K1445" s="757"/>
      <c r="L1445" s="760"/>
    </row>
    <row r="1446" spans="1:12" s="1" customFormat="1" ht="15.75" customHeight="1">
      <c r="A1446" s="51"/>
      <c r="B1446" s="51"/>
      <c r="C1446" s="351" t="s">
        <v>3886</v>
      </c>
      <c r="D1446" s="24" t="s">
        <v>2602</v>
      </c>
      <c r="E1446" s="417">
        <v>5.5</v>
      </c>
      <c r="F1446" s="158">
        <v>0.03</v>
      </c>
      <c r="G1446" s="41" t="s">
        <v>2497</v>
      </c>
      <c r="H1446" s="24" t="s">
        <v>2614</v>
      </c>
      <c r="I1446" s="319">
        <v>419117</v>
      </c>
      <c r="J1446" s="319">
        <v>1180192</v>
      </c>
      <c r="K1446" s="757"/>
      <c r="L1446" s="760"/>
    </row>
    <row r="1447" spans="1:12" s="1" customFormat="1" ht="15.75" customHeight="1">
      <c r="A1447" s="51"/>
      <c r="B1447" s="51"/>
      <c r="C1447" s="351" t="s">
        <v>3886</v>
      </c>
      <c r="D1447" s="24" t="s">
        <v>2602</v>
      </c>
      <c r="E1447" s="417">
        <v>8</v>
      </c>
      <c r="F1447" s="158">
        <v>0.3</v>
      </c>
      <c r="G1447" s="41" t="s">
        <v>2615</v>
      </c>
      <c r="H1447" s="24" t="s">
        <v>2616</v>
      </c>
      <c r="I1447" s="319">
        <v>419000</v>
      </c>
      <c r="J1447" s="319">
        <v>1179571</v>
      </c>
      <c r="K1447" s="757"/>
      <c r="L1447" s="760"/>
    </row>
    <row r="1448" spans="1:12" s="1" customFormat="1" ht="15.75" customHeight="1">
      <c r="A1448" s="51"/>
      <c r="B1448" s="51"/>
      <c r="C1448" s="351" t="s">
        <v>3886</v>
      </c>
      <c r="D1448" s="24" t="s">
        <v>2602</v>
      </c>
      <c r="E1448" s="417">
        <v>12</v>
      </c>
      <c r="F1448" s="158">
        <v>0.17</v>
      </c>
      <c r="G1448" s="41" t="s">
        <v>1926</v>
      </c>
      <c r="H1448" s="24" t="s">
        <v>2617</v>
      </c>
      <c r="I1448" s="319">
        <v>418997</v>
      </c>
      <c r="J1448" s="319">
        <v>1179783</v>
      </c>
      <c r="K1448" s="757"/>
      <c r="L1448" s="760"/>
    </row>
    <row r="1449" spans="1:12" s="1" customFormat="1" ht="15.75" customHeight="1">
      <c r="A1449" s="139"/>
      <c r="B1449" s="139"/>
      <c r="C1449" s="351" t="s">
        <v>3886</v>
      </c>
      <c r="D1449" s="24" t="s">
        <v>2602</v>
      </c>
      <c r="E1449" s="438">
        <v>6</v>
      </c>
      <c r="F1449" s="495">
        <v>0.36</v>
      </c>
      <c r="G1449" s="245" t="s">
        <v>2618</v>
      </c>
      <c r="H1449" s="29" t="s">
        <v>2619</v>
      </c>
      <c r="I1449" s="321">
        <v>419016</v>
      </c>
      <c r="J1449" s="321">
        <v>1179489</v>
      </c>
      <c r="K1449" s="759"/>
      <c r="L1449" s="761"/>
    </row>
    <row r="1450" spans="1:12" s="1" customFormat="1" ht="15.75" customHeight="1">
      <c r="A1450" s="755" t="s">
        <v>2620</v>
      </c>
      <c r="B1450" s="756"/>
      <c r="C1450" s="352"/>
      <c r="D1450" s="49"/>
      <c r="E1450" s="462"/>
      <c r="F1450" s="521"/>
      <c r="G1450" s="286"/>
      <c r="H1450" s="31"/>
      <c r="I1450" s="332"/>
      <c r="J1450" s="332"/>
      <c r="K1450" s="31"/>
      <c r="L1450" s="49"/>
    </row>
    <row r="1451" spans="1:12" s="1" customFormat="1" ht="15.75" customHeight="1">
      <c r="A1451" s="16"/>
      <c r="B1451" s="239" t="s">
        <v>2600</v>
      </c>
      <c r="C1451" s="353"/>
      <c r="D1451" s="240"/>
      <c r="E1451" s="456"/>
      <c r="F1451" s="512"/>
      <c r="G1451" s="244"/>
      <c r="H1451" s="23"/>
      <c r="I1451" s="414"/>
      <c r="J1451" s="414"/>
      <c r="K1451" s="23"/>
      <c r="L1451" s="240"/>
    </row>
    <row r="1452" spans="1:12" s="1" customFormat="1" ht="15.75" customHeight="1">
      <c r="A1452" s="24">
        <v>1</v>
      </c>
      <c r="B1452" s="51" t="s">
        <v>2601</v>
      </c>
      <c r="C1452" s="351" t="s">
        <v>3886</v>
      </c>
      <c r="D1452" s="24" t="s">
        <v>2602</v>
      </c>
      <c r="E1452" s="417">
        <v>3</v>
      </c>
      <c r="F1452" s="158">
        <v>0.05</v>
      </c>
      <c r="G1452" s="41" t="s">
        <v>2621</v>
      </c>
      <c r="H1452" s="24" t="s">
        <v>2622</v>
      </c>
      <c r="I1452" s="319">
        <v>419220</v>
      </c>
      <c r="J1452" s="319">
        <v>1178995</v>
      </c>
      <c r="K1452" s="759"/>
      <c r="L1452" s="240"/>
    </row>
    <row r="1453" spans="1:12" s="1" customFormat="1" ht="15.75" customHeight="1">
      <c r="A1453" s="51"/>
      <c r="B1453" s="51"/>
      <c r="C1453" s="351" t="s">
        <v>3886</v>
      </c>
      <c r="D1453" s="24" t="s">
        <v>2602</v>
      </c>
      <c r="E1453" s="417">
        <v>8</v>
      </c>
      <c r="F1453" s="158">
        <v>0.65</v>
      </c>
      <c r="G1453" s="41" t="s">
        <v>2623</v>
      </c>
      <c r="H1453" s="24" t="s">
        <v>2624</v>
      </c>
      <c r="I1453" s="319">
        <v>419395</v>
      </c>
      <c r="J1453" s="319">
        <v>1178948</v>
      </c>
      <c r="K1453" s="760"/>
      <c r="L1453" s="240"/>
    </row>
    <row r="1454" spans="1:12" s="1" customFormat="1" ht="15.75" customHeight="1">
      <c r="A1454" s="51"/>
      <c r="B1454" s="51"/>
      <c r="C1454" s="351" t="s">
        <v>3886</v>
      </c>
      <c r="D1454" s="24" t="s">
        <v>2602</v>
      </c>
      <c r="E1454" s="417">
        <v>3</v>
      </c>
      <c r="F1454" s="158">
        <v>0.03</v>
      </c>
      <c r="G1454" s="41" t="s">
        <v>2625</v>
      </c>
      <c r="H1454" s="24" t="s">
        <v>2626</v>
      </c>
      <c r="I1454" s="319">
        <v>419516</v>
      </c>
      <c r="J1454" s="319">
        <v>1178892</v>
      </c>
      <c r="K1454" s="762"/>
      <c r="L1454" s="240"/>
    </row>
    <row r="1455" spans="1:12" s="1" customFormat="1" ht="15.75" customHeight="1">
      <c r="A1455" s="16"/>
      <c r="B1455" s="239"/>
      <c r="C1455" s="351" t="s">
        <v>3886</v>
      </c>
      <c r="D1455" s="769" t="s">
        <v>2602</v>
      </c>
      <c r="E1455" s="438">
        <v>7</v>
      </c>
      <c r="F1455" s="495">
        <v>0.25</v>
      </c>
      <c r="G1455" s="770" t="s">
        <v>2627</v>
      </c>
      <c r="H1455" s="769" t="s">
        <v>2628</v>
      </c>
      <c r="I1455" s="772">
        <v>419294</v>
      </c>
      <c r="J1455" s="772">
        <v>1178970</v>
      </c>
      <c r="K1455" s="759"/>
      <c r="L1455" s="240"/>
    </row>
    <row r="1456" spans="1:12" s="1" customFormat="1" ht="15.75" customHeight="1">
      <c r="A1456" s="16"/>
      <c r="B1456" s="239"/>
      <c r="C1456" s="351" t="s">
        <v>3886</v>
      </c>
      <c r="D1456" s="763"/>
      <c r="E1456" s="456"/>
      <c r="F1456" s="512"/>
      <c r="G1456" s="771"/>
      <c r="H1456" s="763"/>
      <c r="I1456" s="773"/>
      <c r="J1456" s="773"/>
      <c r="K1456" s="763"/>
      <c r="L1456" s="240"/>
    </row>
    <row r="1457" spans="1:12" s="1" customFormat="1" ht="13.5">
      <c r="A1457" s="39"/>
      <c r="B1457" s="237" t="s">
        <v>2629</v>
      </c>
      <c r="C1457" s="351"/>
      <c r="D1457" s="51"/>
      <c r="E1457" s="417"/>
      <c r="F1457" s="158"/>
      <c r="G1457" s="41"/>
      <c r="H1457" s="24"/>
      <c r="I1457" s="319"/>
      <c r="J1457" s="319"/>
      <c r="K1457" s="70"/>
      <c r="L1457" s="242"/>
    </row>
    <row r="1458" spans="1:12" s="1" customFormat="1" ht="15.75" customHeight="1">
      <c r="A1458" s="88">
        <v>1</v>
      </c>
      <c r="B1458" s="243" t="s">
        <v>2630</v>
      </c>
      <c r="C1458" s="70" t="s">
        <v>3887</v>
      </c>
      <c r="D1458" s="24" t="s">
        <v>2602</v>
      </c>
      <c r="E1458" s="417">
        <v>7</v>
      </c>
      <c r="F1458" s="158">
        <v>0.4</v>
      </c>
      <c r="G1458" s="764" t="s">
        <v>2248</v>
      </c>
      <c r="H1458" s="757" t="s">
        <v>554</v>
      </c>
      <c r="I1458" s="765">
        <v>418778</v>
      </c>
      <c r="J1458" s="765">
        <v>1178724</v>
      </c>
      <c r="K1458" s="70"/>
      <c r="L1458" s="242"/>
    </row>
    <row r="1459" spans="1:12" s="1" customFormat="1" ht="15.75" customHeight="1">
      <c r="A1459" s="24"/>
      <c r="B1459" s="51"/>
      <c r="C1459" s="70"/>
      <c r="D1459" s="70"/>
      <c r="E1459" s="417">
        <v>16.7</v>
      </c>
      <c r="F1459" s="158">
        <v>0.35</v>
      </c>
      <c r="G1459" s="764"/>
      <c r="H1459" s="757"/>
      <c r="I1459" s="765"/>
      <c r="J1459" s="765"/>
      <c r="K1459" s="70"/>
      <c r="L1459" s="242"/>
    </row>
    <row r="1460" spans="1:12" s="1" customFormat="1" ht="15.75" customHeight="1">
      <c r="A1460" s="139"/>
      <c r="B1460" s="139"/>
      <c r="C1460" s="195"/>
      <c r="D1460" s="195"/>
      <c r="E1460" s="438">
        <v>4</v>
      </c>
      <c r="F1460" s="495">
        <v>0.09</v>
      </c>
      <c r="G1460" s="254" t="s">
        <v>1689</v>
      </c>
      <c r="H1460" s="19" t="s">
        <v>554</v>
      </c>
      <c r="I1460" s="256">
        <v>418778</v>
      </c>
      <c r="J1460" s="256">
        <v>1178724</v>
      </c>
      <c r="K1460" s="25"/>
      <c r="L1460" s="195"/>
    </row>
    <row r="1461" spans="1:12" s="1" customFormat="1" ht="15.75" customHeight="1">
      <c r="A1461" s="755" t="s">
        <v>2631</v>
      </c>
      <c r="B1461" s="756"/>
      <c r="C1461" s="352"/>
      <c r="D1461" s="49"/>
      <c r="E1461" s="462"/>
      <c r="F1461" s="521"/>
      <c r="G1461" s="286"/>
      <c r="H1461" s="31"/>
      <c r="I1461" s="332"/>
      <c r="J1461" s="332"/>
      <c r="K1461" s="31"/>
      <c r="L1461" s="49"/>
    </row>
    <row r="1462" spans="1:12" s="1" customFormat="1" ht="15.75" customHeight="1">
      <c r="A1462" s="16"/>
      <c r="B1462" s="239" t="s">
        <v>2629</v>
      </c>
      <c r="C1462" s="353"/>
      <c r="D1462" s="240"/>
      <c r="E1462" s="456"/>
      <c r="F1462" s="512"/>
      <c r="G1462" s="244"/>
      <c r="H1462" s="23"/>
      <c r="I1462" s="414"/>
      <c r="J1462" s="414"/>
      <c r="K1462" s="23"/>
      <c r="L1462" s="244"/>
    </row>
    <row r="1463" spans="1:12" s="1" customFormat="1" ht="15.75" customHeight="1">
      <c r="A1463" s="24">
        <v>1</v>
      </c>
      <c r="B1463" s="51" t="s">
        <v>2632</v>
      </c>
      <c r="C1463" s="351" t="s">
        <v>3888</v>
      </c>
      <c r="D1463" s="24" t="s">
        <v>2602</v>
      </c>
      <c r="E1463" s="417">
        <v>4.5</v>
      </c>
      <c r="F1463" s="158">
        <v>0.137</v>
      </c>
      <c r="G1463" s="41" t="s">
        <v>2248</v>
      </c>
      <c r="H1463" s="24" t="s">
        <v>1025</v>
      </c>
      <c r="I1463" s="319">
        <v>418329</v>
      </c>
      <c r="J1463" s="319">
        <v>1178939</v>
      </c>
      <c r="K1463" s="757"/>
      <c r="L1463" s="759"/>
    </row>
    <row r="1464" spans="1:12" s="1" customFormat="1" ht="15.75" customHeight="1">
      <c r="A1464" s="51"/>
      <c r="B1464" s="51"/>
      <c r="C1464" s="351" t="s">
        <v>3888</v>
      </c>
      <c r="D1464" s="24" t="s">
        <v>2602</v>
      </c>
      <c r="E1464" s="417">
        <v>8</v>
      </c>
      <c r="F1464" s="158">
        <v>0.285</v>
      </c>
      <c r="G1464" s="41" t="s">
        <v>2251</v>
      </c>
      <c r="H1464" s="24" t="s">
        <v>2633</v>
      </c>
      <c r="I1464" s="319">
        <v>418531</v>
      </c>
      <c r="J1464" s="319">
        <v>1179050</v>
      </c>
      <c r="K1464" s="757"/>
      <c r="L1464" s="760"/>
    </row>
    <row r="1465" spans="1:12" s="1" customFormat="1" ht="15.75" customHeight="1">
      <c r="A1465" s="51"/>
      <c r="B1465" s="51"/>
      <c r="C1465" s="351" t="s">
        <v>3888</v>
      </c>
      <c r="D1465" s="24" t="s">
        <v>2602</v>
      </c>
      <c r="E1465" s="417">
        <v>4.5</v>
      </c>
      <c r="F1465" s="158">
        <v>0.16</v>
      </c>
      <c r="G1465" s="41" t="s">
        <v>2429</v>
      </c>
      <c r="H1465" s="24" t="s">
        <v>2634</v>
      </c>
      <c r="I1465" s="319">
        <v>418900</v>
      </c>
      <c r="J1465" s="319">
        <v>1179094</v>
      </c>
      <c r="K1465" s="757"/>
      <c r="L1465" s="762"/>
    </row>
    <row r="1466" spans="1:12" s="1" customFormat="1" ht="15.75" customHeight="1">
      <c r="A1466" s="51"/>
      <c r="B1466" s="51"/>
      <c r="C1466" s="351" t="s">
        <v>3888</v>
      </c>
      <c r="D1466" s="24" t="s">
        <v>2602</v>
      </c>
      <c r="E1466" s="417">
        <v>6.6</v>
      </c>
      <c r="F1466" s="158">
        <v>0.21</v>
      </c>
      <c r="G1466" s="243" t="s">
        <v>1689</v>
      </c>
      <c r="H1466" s="88" t="s">
        <v>2635</v>
      </c>
      <c r="I1466" s="255">
        <v>418715</v>
      </c>
      <c r="J1466" s="255">
        <v>1179073</v>
      </c>
      <c r="K1466" s="70"/>
      <c r="L1466" s="41"/>
    </row>
    <row r="1467" spans="1:12" s="1" customFormat="1" ht="15.75" customHeight="1">
      <c r="A1467" s="139"/>
      <c r="B1467" s="139"/>
      <c r="C1467" s="351" t="s">
        <v>3888</v>
      </c>
      <c r="D1467" s="24" t="s">
        <v>2602</v>
      </c>
      <c r="E1467" s="438">
        <v>6.6</v>
      </c>
      <c r="F1467" s="495">
        <v>0.175</v>
      </c>
      <c r="G1467" s="254" t="s">
        <v>1690</v>
      </c>
      <c r="H1467" s="19" t="s">
        <v>2636</v>
      </c>
      <c r="I1467" s="256">
        <v>418905</v>
      </c>
      <c r="J1467" s="256">
        <v>1179074</v>
      </c>
      <c r="K1467" s="195"/>
      <c r="L1467" s="245"/>
    </row>
    <row r="1468" spans="1:12" s="1" customFormat="1" ht="15.75" customHeight="1">
      <c r="A1468" s="755" t="s">
        <v>2637</v>
      </c>
      <c r="B1468" s="756"/>
      <c r="C1468" s="352"/>
      <c r="D1468" s="49"/>
      <c r="E1468" s="468"/>
      <c r="F1468" s="529"/>
      <c r="G1468" s="286"/>
      <c r="H1468" s="31"/>
      <c r="I1468" s="332"/>
      <c r="J1468" s="332"/>
      <c r="K1468" s="31"/>
      <c r="L1468" s="49"/>
    </row>
    <row r="1469" spans="1:12" s="1" customFormat="1" ht="15.75" customHeight="1">
      <c r="A1469" s="16"/>
      <c r="B1469" s="239" t="s">
        <v>2638</v>
      </c>
      <c r="C1469" s="353"/>
      <c r="D1469" s="240"/>
      <c r="E1469" s="456"/>
      <c r="F1469" s="512"/>
      <c r="G1469" s="244"/>
      <c r="H1469" s="23"/>
      <c r="I1469" s="414"/>
      <c r="J1469" s="414"/>
      <c r="K1469" s="23"/>
      <c r="L1469" s="240"/>
    </row>
    <row r="1470" spans="1:12" s="1" customFormat="1" ht="15.75" customHeight="1">
      <c r="A1470" s="24">
        <v>1</v>
      </c>
      <c r="B1470" s="51" t="s">
        <v>2639</v>
      </c>
      <c r="C1470" s="351" t="s">
        <v>3889</v>
      </c>
      <c r="D1470" s="24" t="s">
        <v>2602</v>
      </c>
      <c r="E1470" s="417">
        <v>7</v>
      </c>
      <c r="F1470" s="158">
        <v>0.5</v>
      </c>
      <c r="G1470" s="41" t="s">
        <v>2248</v>
      </c>
      <c r="H1470" s="24" t="s">
        <v>2640</v>
      </c>
      <c r="I1470" s="319">
        <v>419055</v>
      </c>
      <c r="J1470" s="319">
        <v>1182928</v>
      </c>
      <c r="K1470" s="757"/>
      <c r="L1470" s="766"/>
    </row>
    <row r="1471" spans="1:12" s="1" customFormat="1" ht="15.75" customHeight="1">
      <c r="A1471" s="51"/>
      <c r="B1471" s="51"/>
      <c r="C1471" s="351" t="s">
        <v>3889</v>
      </c>
      <c r="D1471" s="24" t="s">
        <v>2602</v>
      </c>
      <c r="E1471" s="417">
        <v>6.5</v>
      </c>
      <c r="F1471" s="158">
        <v>0.3</v>
      </c>
      <c r="G1471" s="41" t="s">
        <v>2251</v>
      </c>
      <c r="H1471" s="24" t="s">
        <v>2641</v>
      </c>
      <c r="I1471" s="319">
        <v>419210</v>
      </c>
      <c r="J1471" s="319">
        <v>1182676</v>
      </c>
      <c r="K1471" s="757"/>
      <c r="L1471" s="767"/>
    </row>
    <row r="1472" spans="1:12" s="1" customFormat="1" ht="15.75" customHeight="1">
      <c r="A1472" s="51"/>
      <c r="B1472" s="51"/>
      <c r="C1472" s="351" t="s">
        <v>3889</v>
      </c>
      <c r="D1472" s="24" t="s">
        <v>2602</v>
      </c>
      <c r="E1472" s="417">
        <v>10</v>
      </c>
      <c r="F1472" s="158">
        <v>0.65</v>
      </c>
      <c r="G1472" s="41" t="s">
        <v>2429</v>
      </c>
      <c r="H1472" s="24" t="s">
        <v>2642</v>
      </c>
      <c r="I1472" s="319">
        <v>419604</v>
      </c>
      <c r="J1472" s="319">
        <v>1181144</v>
      </c>
      <c r="K1472" s="757"/>
      <c r="L1472" s="767"/>
    </row>
    <row r="1473" spans="1:12" s="1" customFormat="1" ht="15.75" customHeight="1">
      <c r="A1473" s="51"/>
      <c r="B1473" s="51"/>
      <c r="C1473" s="351" t="s">
        <v>3889</v>
      </c>
      <c r="D1473" s="24" t="s">
        <v>2602</v>
      </c>
      <c r="E1473" s="417">
        <v>7</v>
      </c>
      <c r="F1473" s="158">
        <v>0.8</v>
      </c>
      <c r="G1473" s="41" t="s">
        <v>2493</v>
      </c>
      <c r="H1473" s="24" t="s">
        <v>2643</v>
      </c>
      <c r="I1473" s="319">
        <v>419842</v>
      </c>
      <c r="J1473" s="319">
        <v>1180873</v>
      </c>
      <c r="K1473" s="757"/>
      <c r="L1473" s="767"/>
    </row>
    <row r="1474" spans="1:12" s="1" customFormat="1" ht="15.75" customHeight="1">
      <c r="A1474" s="51"/>
      <c r="B1474" s="51"/>
      <c r="C1474" s="351" t="s">
        <v>3889</v>
      </c>
      <c r="D1474" s="24" t="s">
        <v>2602</v>
      </c>
      <c r="E1474" s="417">
        <v>7.5</v>
      </c>
      <c r="F1474" s="158">
        <v>0.3</v>
      </c>
      <c r="G1474" s="41" t="s">
        <v>2495</v>
      </c>
      <c r="H1474" s="24" t="s">
        <v>2644</v>
      </c>
      <c r="I1474" s="319">
        <v>420014</v>
      </c>
      <c r="J1474" s="319">
        <v>1180792</v>
      </c>
      <c r="K1474" s="757"/>
      <c r="L1474" s="767"/>
    </row>
    <row r="1475" spans="1:12" s="1" customFormat="1" ht="15.75" customHeight="1">
      <c r="A1475" s="139"/>
      <c r="B1475" s="139"/>
      <c r="C1475" s="351" t="s">
        <v>3889</v>
      </c>
      <c r="D1475" s="24" t="s">
        <v>2602</v>
      </c>
      <c r="E1475" s="438">
        <v>64</v>
      </c>
      <c r="F1475" s="495">
        <v>1.5</v>
      </c>
      <c r="G1475" s="245" t="s">
        <v>2497</v>
      </c>
      <c r="H1475" s="29" t="s">
        <v>2644</v>
      </c>
      <c r="I1475" s="321">
        <v>420014</v>
      </c>
      <c r="J1475" s="321">
        <v>1180792</v>
      </c>
      <c r="K1475" s="759"/>
      <c r="L1475" s="768"/>
    </row>
    <row r="1476" spans="1:12" s="1" customFormat="1" ht="15.75" customHeight="1">
      <c r="A1476" s="755" t="s">
        <v>2645</v>
      </c>
      <c r="B1476" s="756"/>
      <c r="C1476" s="352"/>
      <c r="D1476" s="49"/>
      <c r="E1476" s="462"/>
      <c r="F1476" s="521"/>
      <c r="G1476" s="286"/>
      <c r="H1476" s="31"/>
      <c r="I1476" s="332"/>
      <c r="J1476" s="332"/>
      <c r="K1476" s="31"/>
      <c r="L1476" s="49"/>
    </row>
    <row r="1477" spans="1:12" s="1" customFormat="1" ht="15.75" customHeight="1">
      <c r="A1477" s="16"/>
      <c r="B1477" s="239" t="s">
        <v>2646</v>
      </c>
      <c r="C1477" s="353"/>
      <c r="D1477" s="240"/>
      <c r="E1477" s="456"/>
      <c r="F1477" s="512"/>
      <c r="G1477" s="244"/>
      <c r="H1477" s="23"/>
      <c r="I1477" s="414"/>
      <c r="J1477" s="414"/>
      <c r="K1477" s="23"/>
      <c r="L1477" s="240"/>
    </row>
    <row r="1478" spans="1:12" s="1" customFormat="1" ht="15.75" customHeight="1">
      <c r="A1478" s="24">
        <v>1</v>
      </c>
      <c r="B1478" s="51" t="s">
        <v>2647</v>
      </c>
      <c r="C1478" s="351" t="s">
        <v>3890</v>
      </c>
      <c r="D1478" s="24" t="s">
        <v>376</v>
      </c>
      <c r="E1478" s="417">
        <v>55</v>
      </c>
      <c r="F1478" s="158">
        <v>1.47</v>
      </c>
      <c r="G1478" s="41" t="s">
        <v>2248</v>
      </c>
      <c r="H1478" s="24" t="s">
        <v>2648</v>
      </c>
      <c r="I1478" s="319">
        <v>425139</v>
      </c>
      <c r="J1478" s="319">
        <v>1186273</v>
      </c>
      <c r="K1478" s="759"/>
      <c r="L1478" s="766"/>
    </row>
    <row r="1479" spans="1:12" s="1" customFormat="1" ht="15.75" customHeight="1">
      <c r="A1479" s="51"/>
      <c r="B1479" s="51"/>
      <c r="C1479" s="351" t="s">
        <v>3890</v>
      </c>
      <c r="D1479" s="24" t="s">
        <v>376</v>
      </c>
      <c r="E1479" s="417">
        <v>9</v>
      </c>
      <c r="F1479" s="158">
        <v>0.25</v>
      </c>
      <c r="G1479" s="41" t="s">
        <v>1689</v>
      </c>
      <c r="H1479" s="24" t="s">
        <v>2649</v>
      </c>
      <c r="I1479" s="319">
        <v>425100</v>
      </c>
      <c r="J1479" s="319">
        <v>1186419</v>
      </c>
      <c r="K1479" s="760"/>
      <c r="L1479" s="767"/>
    </row>
    <row r="1480" spans="1:12" s="1" customFormat="1" ht="15.75" customHeight="1">
      <c r="A1480" s="51"/>
      <c r="B1480" s="51"/>
      <c r="C1480" s="351" t="s">
        <v>3890</v>
      </c>
      <c r="D1480" s="24" t="s">
        <v>376</v>
      </c>
      <c r="E1480" s="417">
        <v>53</v>
      </c>
      <c r="F1480" s="158">
        <v>1.5</v>
      </c>
      <c r="G1480" s="41" t="s">
        <v>2251</v>
      </c>
      <c r="H1480" s="24" t="s">
        <v>2650</v>
      </c>
      <c r="I1480" s="319">
        <v>424986</v>
      </c>
      <c r="J1480" s="319">
        <v>1186225</v>
      </c>
      <c r="K1480" s="760"/>
      <c r="L1480" s="767"/>
    </row>
    <row r="1481" spans="1:12" s="1" customFormat="1" ht="15.75" customHeight="1">
      <c r="A1481" s="51"/>
      <c r="B1481" s="51"/>
      <c r="C1481" s="351" t="s">
        <v>3890</v>
      </c>
      <c r="D1481" s="24" t="s">
        <v>376</v>
      </c>
      <c r="E1481" s="417">
        <v>34</v>
      </c>
      <c r="F1481" s="158">
        <v>0.9</v>
      </c>
      <c r="G1481" s="41" t="s">
        <v>1690</v>
      </c>
      <c r="H1481" s="24" t="s">
        <v>2651</v>
      </c>
      <c r="I1481" s="319">
        <v>424519</v>
      </c>
      <c r="J1481" s="319">
        <v>1185597</v>
      </c>
      <c r="K1481" s="760"/>
      <c r="L1481" s="767"/>
    </row>
    <row r="1482" spans="1:12" s="1" customFormat="1" ht="15.75" customHeight="1">
      <c r="A1482" s="51"/>
      <c r="B1482" s="51"/>
      <c r="C1482" s="351" t="s">
        <v>3890</v>
      </c>
      <c r="D1482" s="24" t="s">
        <v>376</v>
      </c>
      <c r="E1482" s="417">
        <v>25</v>
      </c>
      <c r="F1482" s="158">
        <v>0.97</v>
      </c>
      <c r="G1482" s="41" t="s">
        <v>2429</v>
      </c>
      <c r="H1482" s="24" t="s">
        <v>2652</v>
      </c>
      <c r="I1482" s="319">
        <v>424705</v>
      </c>
      <c r="J1482" s="319">
        <v>1185893</v>
      </c>
      <c r="K1482" s="760"/>
      <c r="L1482" s="767"/>
    </row>
    <row r="1483" spans="1:12" s="1" customFormat="1" ht="15.75" customHeight="1">
      <c r="A1483" s="51"/>
      <c r="B1483" s="51"/>
      <c r="C1483" s="351" t="s">
        <v>3890</v>
      </c>
      <c r="D1483" s="24" t="s">
        <v>376</v>
      </c>
      <c r="E1483" s="417">
        <v>111</v>
      </c>
      <c r="F1483" s="158">
        <v>2.35</v>
      </c>
      <c r="G1483" s="41" t="s">
        <v>2493</v>
      </c>
      <c r="H1483" s="24" t="s">
        <v>2653</v>
      </c>
      <c r="I1483" s="319">
        <v>424543</v>
      </c>
      <c r="J1483" s="319">
        <v>1185045</v>
      </c>
      <c r="K1483" s="760"/>
      <c r="L1483" s="767"/>
    </row>
    <row r="1484" spans="1:12" s="1" customFormat="1" ht="15.75" customHeight="1">
      <c r="A1484" s="24">
        <v>2</v>
      </c>
      <c r="B1484" s="51" t="s">
        <v>2654</v>
      </c>
      <c r="C1484" s="351" t="s">
        <v>3890</v>
      </c>
      <c r="D1484" s="24" t="s">
        <v>376</v>
      </c>
      <c r="E1484" s="417">
        <v>25</v>
      </c>
      <c r="F1484" s="158">
        <v>0.2</v>
      </c>
      <c r="G1484" s="41" t="s">
        <v>2248</v>
      </c>
      <c r="H1484" s="24" t="s">
        <v>2655</v>
      </c>
      <c r="I1484" s="319">
        <v>423652</v>
      </c>
      <c r="J1484" s="319">
        <v>1186389</v>
      </c>
      <c r="K1484" s="760"/>
      <c r="L1484" s="767"/>
    </row>
    <row r="1485" spans="1:12" s="1" customFormat="1" ht="15.75" customHeight="1">
      <c r="A1485" s="51"/>
      <c r="B1485" s="51"/>
      <c r="C1485" s="351" t="s">
        <v>3890</v>
      </c>
      <c r="D1485" s="24" t="s">
        <v>376</v>
      </c>
      <c r="E1485" s="417">
        <v>9</v>
      </c>
      <c r="F1485" s="158">
        <v>0.5</v>
      </c>
      <c r="G1485" s="41" t="s">
        <v>2251</v>
      </c>
      <c r="H1485" s="24" t="s">
        <v>2656</v>
      </c>
      <c r="I1485" s="319">
        <v>423538</v>
      </c>
      <c r="J1485" s="319">
        <v>1186216</v>
      </c>
      <c r="K1485" s="760"/>
      <c r="L1485" s="767"/>
    </row>
    <row r="1486" spans="1:12" s="1" customFormat="1" ht="15.75" customHeight="1">
      <c r="A1486" s="24">
        <v>3</v>
      </c>
      <c r="B1486" s="51" t="s">
        <v>2657</v>
      </c>
      <c r="C1486" s="351" t="s">
        <v>3890</v>
      </c>
      <c r="D1486" s="24" t="s">
        <v>376</v>
      </c>
      <c r="E1486" s="417">
        <v>18</v>
      </c>
      <c r="F1486" s="158">
        <v>0.42</v>
      </c>
      <c r="G1486" s="41" t="s">
        <v>1689</v>
      </c>
      <c r="H1486" s="24" t="s">
        <v>2658</v>
      </c>
      <c r="I1486" s="319">
        <v>425455</v>
      </c>
      <c r="J1486" s="319">
        <v>1186181</v>
      </c>
      <c r="K1486" s="760"/>
      <c r="L1486" s="767"/>
    </row>
    <row r="1487" spans="1:12" s="1" customFormat="1" ht="15.75" customHeight="1">
      <c r="A1487" s="51"/>
      <c r="B1487" s="51"/>
      <c r="C1487" s="351" t="s">
        <v>3890</v>
      </c>
      <c r="D1487" s="24" t="s">
        <v>376</v>
      </c>
      <c r="E1487" s="417">
        <v>12</v>
      </c>
      <c r="F1487" s="158">
        <v>0.32</v>
      </c>
      <c r="G1487" s="41" t="s">
        <v>1690</v>
      </c>
      <c r="H1487" s="24" t="s">
        <v>2659</v>
      </c>
      <c r="I1487" s="319">
        <v>425632</v>
      </c>
      <c r="J1487" s="319">
        <v>1186240</v>
      </c>
      <c r="K1487" s="760"/>
      <c r="L1487" s="767"/>
    </row>
    <row r="1488" spans="1:12" s="1" customFormat="1" ht="15.75" customHeight="1">
      <c r="A1488" s="51"/>
      <c r="B1488" s="51"/>
      <c r="C1488" s="351" t="s">
        <v>3890</v>
      </c>
      <c r="D1488" s="24" t="s">
        <v>376</v>
      </c>
      <c r="E1488" s="417">
        <v>31</v>
      </c>
      <c r="F1488" s="158">
        <v>1.35</v>
      </c>
      <c r="G1488" s="41" t="s">
        <v>1691</v>
      </c>
      <c r="H1488" s="24" t="s">
        <v>2660</v>
      </c>
      <c r="I1488" s="319">
        <v>425964</v>
      </c>
      <c r="J1488" s="319">
        <v>1186496</v>
      </c>
      <c r="K1488" s="760"/>
      <c r="L1488" s="767"/>
    </row>
    <row r="1489" spans="1:12" s="1" customFormat="1" ht="15.75" customHeight="1">
      <c r="A1489" s="51"/>
      <c r="B1489" s="51"/>
      <c r="C1489" s="351" t="s">
        <v>3890</v>
      </c>
      <c r="D1489" s="24" t="s">
        <v>376</v>
      </c>
      <c r="E1489" s="417">
        <v>20</v>
      </c>
      <c r="F1489" s="158">
        <v>0.45</v>
      </c>
      <c r="G1489" s="41" t="s">
        <v>1693</v>
      </c>
      <c r="H1489" s="24" t="s">
        <v>2661</v>
      </c>
      <c r="I1489" s="319">
        <v>426112</v>
      </c>
      <c r="J1489" s="319">
        <v>1186546</v>
      </c>
      <c r="K1489" s="760"/>
      <c r="L1489" s="767"/>
    </row>
    <row r="1490" spans="1:12" s="1" customFormat="1" ht="15.75" customHeight="1">
      <c r="A1490" s="51"/>
      <c r="B1490" s="51"/>
      <c r="C1490" s="351" t="s">
        <v>3890</v>
      </c>
      <c r="D1490" s="24" t="s">
        <v>376</v>
      </c>
      <c r="E1490" s="417">
        <v>9</v>
      </c>
      <c r="F1490" s="158">
        <v>0.35</v>
      </c>
      <c r="G1490" s="41" t="s">
        <v>2424</v>
      </c>
      <c r="H1490" s="24" t="s">
        <v>2662</v>
      </c>
      <c r="I1490" s="319">
        <v>427442</v>
      </c>
      <c r="J1490" s="319">
        <v>1186694</v>
      </c>
      <c r="K1490" s="760"/>
      <c r="L1490" s="767"/>
    </row>
    <row r="1491" spans="1:12" s="1" customFormat="1" ht="15.75" customHeight="1">
      <c r="A1491" s="51"/>
      <c r="B1491" s="51"/>
      <c r="C1491" s="351" t="s">
        <v>3890</v>
      </c>
      <c r="D1491" s="24" t="s">
        <v>376</v>
      </c>
      <c r="E1491" s="417">
        <v>8</v>
      </c>
      <c r="F1491" s="158">
        <v>0.31</v>
      </c>
      <c r="G1491" s="41" t="s">
        <v>2663</v>
      </c>
      <c r="H1491" s="24" t="s">
        <v>2664</v>
      </c>
      <c r="I1491" s="319">
        <v>426668</v>
      </c>
      <c r="J1491" s="319">
        <v>1186639</v>
      </c>
      <c r="K1491" s="760"/>
      <c r="L1491" s="767"/>
    </row>
    <row r="1492" spans="1:12" s="1" customFormat="1" ht="15.75" customHeight="1">
      <c r="A1492" s="139"/>
      <c r="B1492" s="139"/>
      <c r="C1492" s="351" t="s">
        <v>3890</v>
      </c>
      <c r="D1492" s="24" t="s">
        <v>376</v>
      </c>
      <c r="E1492" s="438">
        <v>11</v>
      </c>
      <c r="F1492" s="495">
        <v>0.37</v>
      </c>
      <c r="G1492" s="245" t="s">
        <v>2665</v>
      </c>
      <c r="H1492" s="29" t="s">
        <v>2666</v>
      </c>
      <c r="I1492" s="321">
        <v>427050</v>
      </c>
      <c r="J1492" s="321">
        <v>1186750</v>
      </c>
      <c r="K1492" s="761"/>
      <c r="L1492" s="768"/>
    </row>
    <row r="1493" spans="1:12" s="1" customFormat="1" ht="15.75" customHeight="1">
      <c r="A1493" s="755" t="s">
        <v>2667</v>
      </c>
      <c r="B1493" s="756"/>
      <c r="C1493" s="352"/>
      <c r="D1493" s="49"/>
      <c r="E1493" s="462"/>
      <c r="F1493" s="521"/>
      <c r="G1493" s="286"/>
      <c r="H1493" s="31"/>
      <c r="I1493" s="332"/>
      <c r="J1493" s="332"/>
      <c r="K1493" s="31"/>
      <c r="L1493" s="49"/>
    </row>
    <row r="1494" spans="1:12" s="1" customFormat="1" ht="15.75" customHeight="1">
      <c r="A1494" s="16"/>
      <c r="B1494" s="239" t="s">
        <v>2646</v>
      </c>
      <c r="C1494" s="353"/>
      <c r="D1494" s="240"/>
      <c r="E1494" s="456"/>
      <c r="F1494" s="512"/>
      <c r="G1494" s="244"/>
      <c r="H1494" s="23"/>
      <c r="I1494" s="414"/>
      <c r="J1494" s="414"/>
      <c r="K1494" s="23"/>
      <c r="L1494" s="240"/>
    </row>
    <row r="1495" spans="1:12" s="1" customFormat="1" ht="15.75" customHeight="1">
      <c r="A1495" s="24">
        <v>1</v>
      </c>
      <c r="B1495" s="51" t="s">
        <v>2668</v>
      </c>
      <c r="C1495" s="351" t="s">
        <v>2478</v>
      </c>
      <c r="D1495" s="24" t="s">
        <v>376</v>
      </c>
      <c r="E1495" s="417">
        <v>15</v>
      </c>
      <c r="F1495" s="158">
        <v>0.2</v>
      </c>
      <c r="G1495" s="41" t="s">
        <v>2248</v>
      </c>
      <c r="H1495" s="24" t="s">
        <v>2669</v>
      </c>
      <c r="I1495" s="319">
        <v>430180</v>
      </c>
      <c r="J1495" s="319">
        <v>1189397</v>
      </c>
      <c r="K1495" s="757"/>
      <c r="L1495" s="766"/>
    </row>
    <row r="1496" spans="1:12" s="1" customFormat="1" ht="15.75" customHeight="1">
      <c r="A1496" s="51"/>
      <c r="B1496" s="51"/>
      <c r="C1496" s="351" t="s">
        <v>2478</v>
      </c>
      <c r="D1496" s="24" t="s">
        <v>376</v>
      </c>
      <c r="E1496" s="417">
        <v>19</v>
      </c>
      <c r="F1496" s="158">
        <v>0.3</v>
      </c>
      <c r="G1496" s="41" t="s">
        <v>1689</v>
      </c>
      <c r="H1496" s="24" t="s">
        <v>2670</v>
      </c>
      <c r="I1496" s="319">
        <v>429688</v>
      </c>
      <c r="J1496" s="319">
        <v>1187803</v>
      </c>
      <c r="K1496" s="757"/>
      <c r="L1496" s="767"/>
    </row>
    <row r="1497" spans="1:12" s="1" customFormat="1" ht="15.75" customHeight="1">
      <c r="A1497" s="51"/>
      <c r="B1497" s="51"/>
      <c r="C1497" s="351" t="s">
        <v>2478</v>
      </c>
      <c r="D1497" s="24" t="s">
        <v>376</v>
      </c>
      <c r="E1497" s="417">
        <v>6</v>
      </c>
      <c r="F1497" s="158">
        <v>0.1</v>
      </c>
      <c r="G1497" s="41" t="s">
        <v>2251</v>
      </c>
      <c r="H1497" s="24" t="s">
        <v>2671</v>
      </c>
      <c r="I1497" s="319">
        <v>430477</v>
      </c>
      <c r="J1497" s="319">
        <v>1189277</v>
      </c>
      <c r="K1497" s="757"/>
      <c r="L1497" s="767"/>
    </row>
    <row r="1498" spans="1:12" s="1" customFormat="1" ht="15.75" customHeight="1">
      <c r="A1498" s="51"/>
      <c r="B1498" s="51"/>
      <c r="C1498" s="351" t="s">
        <v>2478</v>
      </c>
      <c r="D1498" s="24" t="s">
        <v>376</v>
      </c>
      <c r="E1498" s="417">
        <v>35</v>
      </c>
      <c r="F1498" s="158">
        <v>0.4</v>
      </c>
      <c r="G1498" s="41" t="s">
        <v>1690</v>
      </c>
      <c r="H1498" s="24" t="s">
        <v>474</v>
      </c>
      <c r="I1498" s="319">
        <v>429739</v>
      </c>
      <c r="J1498" s="319">
        <v>1187896</v>
      </c>
      <c r="K1498" s="757"/>
      <c r="L1498" s="767"/>
    </row>
    <row r="1499" spans="1:12" s="1" customFormat="1" ht="15.75" customHeight="1">
      <c r="A1499" s="51"/>
      <c r="B1499" s="51"/>
      <c r="C1499" s="351" t="s">
        <v>2478</v>
      </c>
      <c r="D1499" s="24" t="s">
        <v>376</v>
      </c>
      <c r="E1499" s="417">
        <v>6</v>
      </c>
      <c r="F1499" s="158">
        <v>0.07</v>
      </c>
      <c r="G1499" s="41" t="s">
        <v>2429</v>
      </c>
      <c r="H1499" s="24" t="s">
        <v>2672</v>
      </c>
      <c r="I1499" s="319">
        <v>430516</v>
      </c>
      <c r="J1499" s="319">
        <v>1189059</v>
      </c>
      <c r="K1499" s="757"/>
      <c r="L1499" s="767"/>
    </row>
    <row r="1500" spans="1:12" s="1" customFormat="1" ht="15.75" customHeight="1">
      <c r="A1500" s="51"/>
      <c r="B1500" s="51"/>
      <c r="C1500" s="351" t="s">
        <v>2478</v>
      </c>
      <c r="D1500" s="24" t="s">
        <v>376</v>
      </c>
      <c r="E1500" s="417">
        <v>9</v>
      </c>
      <c r="F1500" s="158">
        <v>0.2</v>
      </c>
      <c r="G1500" s="41" t="s">
        <v>1691</v>
      </c>
      <c r="H1500" s="24" t="s">
        <v>2673</v>
      </c>
      <c r="I1500" s="319">
        <v>429943</v>
      </c>
      <c r="J1500" s="319">
        <v>1188074</v>
      </c>
      <c r="K1500" s="757"/>
      <c r="L1500" s="767"/>
    </row>
    <row r="1501" spans="1:12" s="1" customFormat="1" ht="15.75" customHeight="1">
      <c r="A1501" s="51"/>
      <c r="B1501" s="51"/>
      <c r="C1501" s="351" t="s">
        <v>2478</v>
      </c>
      <c r="D1501" s="24" t="s">
        <v>376</v>
      </c>
      <c r="E1501" s="417">
        <v>15</v>
      </c>
      <c r="F1501" s="158">
        <v>0.15</v>
      </c>
      <c r="G1501" s="41" t="s">
        <v>1693</v>
      </c>
      <c r="H1501" s="24" t="s">
        <v>2674</v>
      </c>
      <c r="I1501" s="319">
        <v>429982</v>
      </c>
      <c r="J1501" s="319">
        <v>1188307</v>
      </c>
      <c r="K1501" s="757"/>
      <c r="L1501" s="767"/>
    </row>
    <row r="1502" spans="1:12" s="1" customFormat="1" ht="15.75" customHeight="1">
      <c r="A1502" s="51"/>
      <c r="B1502" s="51"/>
      <c r="C1502" s="351" t="s">
        <v>2478</v>
      </c>
      <c r="D1502" s="24" t="s">
        <v>376</v>
      </c>
      <c r="E1502" s="417">
        <v>8</v>
      </c>
      <c r="F1502" s="158">
        <v>0.15</v>
      </c>
      <c r="G1502" s="41" t="s">
        <v>2424</v>
      </c>
      <c r="H1502" s="24" t="s">
        <v>2675</v>
      </c>
      <c r="I1502" s="319">
        <v>429981</v>
      </c>
      <c r="J1502" s="319">
        <v>1188450</v>
      </c>
      <c r="K1502" s="757"/>
      <c r="L1502" s="767"/>
    </row>
    <row r="1503" spans="1:12" s="1" customFormat="1" ht="15.75" customHeight="1">
      <c r="A1503" s="51"/>
      <c r="B1503" s="51"/>
      <c r="C1503" s="351" t="s">
        <v>2478</v>
      </c>
      <c r="D1503" s="24" t="s">
        <v>376</v>
      </c>
      <c r="E1503" s="417">
        <v>10</v>
      </c>
      <c r="F1503" s="158">
        <v>0.12</v>
      </c>
      <c r="G1503" s="41" t="s">
        <v>2615</v>
      </c>
      <c r="H1503" s="24" t="s">
        <v>1130</v>
      </c>
      <c r="I1503" s="319">
        <v>430087</v>
      </c>
      <c r="J1503" s="319">
        <v>1188670</v>
      </c>
      <c r="K1503" s="757"/>
      <c r="L1503" s="767"/>
    </row>
    <row r="1504" spans="1:12" s="1" customFormat="1" ht="15.75" customHeight="1">
      <c r="A1504" s="51"/>
      <c r="B1504" s="51"/>
      <c r="C1504" s="351" t="s">
        <v>2478</v>
      </c>
      <c r="D1504" s="24" t="s">
        <v>376</v>
      </c>
      <c r="E1504" s="417">
        <v>6</v>
      </c>
      <c r="F1504" s="158">
        <v>0.05</v>
      </c>
      <c r="G1504" s="41" t="s">
        <v>2618</v>
      </c>
      <c r="H1504" s="24" t="s">
        <v>2676</v>
      </c>
      <c r="I1504" s="319">
        <v>430498</v>
      </c>
      <c r="J1504" s="319">
        <v>1189170</v>
      </c>
      <c r="K1504" s="757"/>
      <c r="L1504" s="767"/>
    </row>
    <row r="1505" spans="1:12" s="1" customFormat="1" ht="15.75" customHeight="1">
      <c r="A1505" s="51"/>
      <c r="B1505" s="51"/>
      <c r="C1505" s="351" t="s">
        <v>2478</v>
      </c>
      <c r="D1505" s="24" t="s">
        <v>376</v>
      </c>
      <c r="E1505" s="417">
        <v>11</v>
      </c>
      <c r="F1505" s="158">
        <v>0.1</v>
      </c>
      <c r="G1505" s="41" t="s">
        <v>2677</v>
      </c>
      <c r="H1505" s="24" t="s">
        <v>2678</v>
      </c>
      <c r="I1505" s="319">
        <v>430550</v>
      </c>
      <c r="J1505" s="319">
        <v>1188565</v>
      </c>
      <c r="K1505" s="757"/>
      <c r="L1505" s="767"/>
    </row>
    <row r="1506" spans="1:12" s="1" customFormat="1" ht="15.75" customHeight="1">
      <c r="A1506" s="51"/>
      <c r="B1506" s="51"/>
      <c r="C1506" s="351" t="s">
        <v>2478</v>
      </c>
      <c r="D1506" s="24" t="s">
        <v>376</v>
      </c>
      <c r="E1506" s="417">
        <v>34</v>
      </c>
      <c r="F1506" s="158">
        <v>0.45</v>
      </c>
      <c r="G1506" s="41" t="s">
        <v>2625</v>
      </c>
      <c r="H1506" s="24" t="s">
        <v>999</v>
      </c>
      <c r="I1506" s="319">
        <v>430698</v>
      </c>
      <c r="J1506" s="319">
        <v>1188440</v>
      </c>
      <c r="K1506" s="757"/>
      <c r="L1506" s="767"/>
    </row>
    <row r="1507" spans="1:12" s="1" customFormat="1" ht="15.75" customHeight="1">
      <c r="A1507" s="51"/>
      <c r="B1507" s="51"/>
      <c r="C1507" s="351" t="s">
        <v>2478</v>
      </c>
      <c r="D1507" s="24" t="s">
        <v>376</v>
      </c>
      <c r="E1507" s="417">
        <v>17</v>
      </c>
      <c r="F1507" s="158">
        <v>0.35</v>
      </c>
      <c r="G1507" s="41" t="s">
        <v>2679</v>
      </c>
      <c r="H1507" s="24" t="s">
        <v>2680</v>
      </c>
      <c r="I1507" s="319">
        <v>431101</v>
      </c>
      <c r="J1507" s="319">
        <v>1188014</v>
      </c>
      <c r="K1507" s="757"/>
      <c r="L1507" s="767"/>
    </row>
    <row r="1508" spans="1:12" s="1" customFormat="1" ht="15.75" customHeight="1">
      <c r="A1508" s="51"/>
      <c r="B1508" s="51"/>
      <c r="C1508" s="351" t="s">
        <v>2478</v>
      </c>
      <c r="D1508" s="24" t="s">
        <v>376</v>
      </c>
      <c r="E1508" s="417">
        <v>25</v>
      </c>
      <c r="F1508" s="158">
        <v>0.3</v>
      </c>
      <c r="G1508" s="41" t="s">
        <v>2681</v>
      </c>
      <c r="H1508" s="24" t="s">
        <v>2682</v>
      </c>
      <c r="I1508" s="319">
        <v>431099</v>
      </c>
      <c r="J1508" s="319">
        <v>1187823</v>
      </c>
      <c r="K1508" s="757"/>
      <c r="L1508" s="767"/>
    </row>
    <row r="1509" spans="1:12" s="1" customFormat="1" ht="15.75" customHeight="1">
      <c r="A1509" s="92"/>
      <c r="B1509" s="92"/>
      <c r="C1509" s="351" t="s">
        <v>2478</v>
      </c>
      <c r="D1509" s="24" t="s">
        <v>376</v>
      </c>
      <c r="E1509" s="420">
        <v>10</v>
      </c>
      <c r="F1509" s="167">
        <v>0.2</v>
      </c>
      <c r="G1509" s="124" t="s">
        <v>2663</v>
      </c>
      <c r="H1509" s="82" t="s">
        <v>2683</v>
      </c>
      <c r="I1509" s="320">
        <v>430006</v>
      </c>
      <c r="J1509" s="320">
        <v>1188538</v>
      </c>
      <c r="K1509" s="758"/>
      <c r="L1509" s="768"/>
    </row>
    <row r="1510" spans="1:12" s="1" customFormat="1" ht="15.75" customHeight="1">
      <c r="A1510" s="594" t="s">
        <v>2684</v>
      </c>
      <c r="B1510" s="595"/>
      <c r="C1510" s="596"/>
      <c r="D1510" s="595"/>
      <c r="E1510" s="469"/>
      <c r="F1510" s="530"/>
      <c r="G1510" s="595"/>
      <c r="H1510" s="595"/>
      <c r="I1510" s="598"/>
      <c r="J1510" s="598"/>
      <c r="K1510" s="595"/>
      <c r="L1510" s="350"/>
    </row>
    <row r="1511" spans="1:12" s="3" customFormat="1" ht="15.75" customHeight="1">
      <c r="A1511" s="56" t="s">
        <v>2685</v>
      </c>
      <c r="B1511" s="57"/>
      <c r="C1511" s="354"/>
      <c r="D1511" s="135"/>
      <c r="E1511" s="455"/>
      <c r="F1511" s="511"/>
      <c r="G1511" s="618"/>
      <c r="H1511" s="135"/>
      <c r="I1511" s="394"/>
      <c r="J1511" s="394"/>
      <c r="K1511" s="135"/>
      <c r="L1511" s="59"/>
    </row>
    <row r="1512" spans="1:12" s="3" customFormat="1" ht="15.75" customHeight="1">
      <c r="A1512" s="60"/>
      <c r="B1512" s="61" t="s">
        <v>2686</v>
      </c>
      <c r="C1512" s="234"/>
      <c r="D1512" s="234"/>
      <c r="E1512" s="467"/>
      <c r="F1512" s="528"/>
      <c r="G1512" s="645"/>
      <c r="H1512" s="60"/>
      <c r="I1512" s="322"/>
      <c r="J1512" s="322"/>
      <c r="K1512" s="246"/>
      <c r="L1512" s="52"/>
    </row>
    <row r="1513" spans="1:12" s="8" customFormat="1" ht="15.75" customHeight="1">
      <c r="A1513" s="241">
        <v>1</v>
      </c>
      <c r="B1513" s="266" t="s">
        <v>924</v>
      </c>
      <c r="C1513" s="196" t="s">
        <v>2687</v>
      </c>
      <c r="D1513" s="196" t="s">
        <v>2688</v>
      </c>
      <c r="E1513" s="471">
        <v>39</v>
      </c>
      <c r="F1513" s="531">
        <v>0.549</v>
      </c>
      <c r="G1513" s="550" t="s">
        <v>2429</v>
      </c>
      <c r="H1513" s="241" t="s">
        <v>2689</v>
      </c>
      <c r="I1513" s="323">
        <v>405609</v>
      </c>
      <c r="J1513" s="323">
        <v>1233832</v>
      </c>
      <c r="K1513" s="196"/>
      <c r="L1513" s="247" t="s">
        <v>2690</v>
      </c>
    </row>
    <row r="1514" spans="1:12" s="8" customFormat="1" ht="15.75" customHeight="1">
      <c r="A1514" s="88">
        <v>2</v>
      </c>
      <c r="B1514" s="268" t="s">
        <v>1014</v>
      </c>
      <c r="C1514" s="70" t="s">
        <v>2691</v>
      </c>
      <c r="D1514" s="70" t="s">
        <v>2688</v>
      </c>
      <c r="E1514" s="421">
        <v>30</v>
      </c>
      <c r="F1514" s="513">
        <v>0.548</v>
      </c>
      <c r="G1514" s="242" t="s">
        <v>2493</v>
      </c>
      <c r="H1514" s="88" t="s">
        <v>2660</v>
      </c>
      <c r="I1514" s="324">
        <v>420390</v>
      </c>
      <c r="J1514" s="324">
        <v>1232634</v>
      </c>
      <c r="K1514" s="196"/>
      <c r="L1514" s="248" t="s">
        <v>2690</v>
      </c>
    </row>
    <row r="1515" spans="1:12" s="8" customFormat="1" ht="15.75" customHeight="1">
      <c r="A1515" s="241">
        <v>3</v>
      </c>
      <c r="B1515" s="268" t="s">
        <v>905</v>
      </c>
      <c r="C1515" s="70" t="s">
        <v>2691</v>
      </c>
      <c r="D1515" s="70" t="s">
        <v>2688</v>
      </c>
      <c r="E1515" s="421">
        <v>47</v>
      </c>
      <c r="F1515" s="513">
        <v>1.002</v>
      </c>
      <c r="G1515" s="242" t="s">
        <v>2495</v>
      </c>
      <c r="H1515" s="88" t="s">
        <v>2692</v>
      </c>
      <c r="I1515" s="324">
        <v>420092</v>
      </c>
      <c r="J1515" s="324">
        <v>1232981</v>
      </c>
      <c r="K1515" s="196"/>
      <c r="L1515" s="248" t="s">
        <v>2690</v>
      </c>
    </row>
    <row r="1516" spans="1:12" s="8" customFormat="1" ht="15.75" customHeight="1">
      <c r="A1516" s="88">
        <v>4</v>
      </c>
      <c r="B1516" s="268" t="s">
        <v>1067</v>
      </c>
      <c r="C1516" s="70" t="s">
        <v>2693</v>
      </c>
      <c r="D1516" s="70" t="s">
        <v>2688</v>
      </c>
      <c r="E1516" s="421">
        <v>30</v>
      </c>
      <c r="F1516" s="513">
        <v>0.267</v>
      </c>
      <c r="G1516" s="242" t="s">
        <v>1926</v>
      </c>
      <c r="H1516" s="88" t="s">
        <v>2694</v>
      </c>
      <c r="I1516" s="324">
        <v>404279</v>
      </c>
      <c r="J1516" s="324">
        <v>1234902</v>
      </c>
      <c r="K1516" s="196"/>
      <c r="L1516" s="248" t="s">
        <v>2690</v>
      </c>
    </row>
    <row r="1517" spans="1:12" s="8" customFormat="1" ht="15.75" customHeight="1">
      <c r="A1517" s="241">
        <v>5</v>
      </c>
      <c r="B1517" s="268" t="s">
        <v>2695</v>
      </c>
      <c r="C1517" s="70" t="s">
        <v>2693</v>
      </c>
      <c r="D1517" s="70" t="s">
        <v>2688</v>
      </c>
      <c r="E1517" s="421">
        <v>5</v>
      </c>
      <c r="F1517" s="513">
        <v>0.1</v>
      </c>
      <c r="G1517" s="242" t="s">
        <v>2696</v>
      </c>
      <c r="H1517" s="88" t="s">
        <v>2697</v>
      </c>
      <c r="I1517" s="324">
        <v>404545</v>
      </c>
      <c r="J1517" s="324">
        <v>1235018</v>
      </c>
      <c r="K1517" s="196"/>
      <c r="L1517" s="248" t="s">
        <v>2690</v>
      </c>
    </row>
    <row r="1518" spans="1:12" s="8" customFormat="1" ht="15.75" customHeight="1">
      <c r="A1518" s="88">
        <v>6</v>
      </c>
      <c r="B1518" s="268" t="s">
        <v>2698</v>
      </c>
      <c r="C1518" s="70" t="s">
        <v>2691</v>
      </c>
      <c r="D1518" s="70" t="s">
        <v>2688</v>
      </c>
      <c r="E1518" s="421">
        <v>5</v>
      </c>
      <c r="F1518" s="513">
        <v>0.1</v>
      </c>
      <c r="G1518" s="242" t="s">
        <v>2699</v>
      </c>
      <c r="H1518" s="88" t="s">
        <v>2700</v>
      </c>
      <c r="I1518" s="324">
        <v>404764</v>
      </c>
      <c r="J1518" s="324">
        <v>1234814</v>
      </c>
      <c r="K1518" s="196"/>
      <c r="L1518" s="248" t="s">
        <v>2690</v>
      </c>
    </row>
    <row r="1519" spans="1:12" s="8" customFormat="1" ht="15.75" customHeight="1">
      <c r="A1519" s="241">
        <v>7</v>
      </c>
      <c r="B1519" s="268" t="s">
        <v>2701</v>
      </c>
      <c r="C1519" s="70" t="s">
        <v>2687</v>
      </c>
      <c r="D1519" s="70" t="s">
        <v>2688</v>
      </c>
      <c r="E1519" s="421">
        <v>5</v>
      </c>
      <c r="F1519" s="513">
        <v>0.05</v>
      </c>
      <c r="G1519" s="242" t="s">
        <v>2702</v>
      </c>
      <c r="H1519" s="88" t="s">
        <v>2689</v>
      </c>
      <c r="I1519" s="324">
        <v>405609</v>
      </c>
      <c r="J1519" s="324">
        <v>1233832</v>
      </c>
      <c r="K1519" s="196"/>
      <c r="L1519" s="248" t="s">
        <v>2690</v>
      </c>
    </row>
    <row r="1520" spans="1:12" s="8" customFormat="1" ht="15.75" customHeight="1">
      <c r="A1520" s="88">
        <v>8</v>
      </c>
      <c r="B1520" s="270" t="s">
        <v>994</v>
      </c>
      <c r="C1520" s="195" t="s">
        <v>2687</v>
      </c>
      <c r="D1520" s="195" t="s">
        <v>2688</v>
      </c>
      <c r="E1520" s="472">
        <v>39</v>
      </c>
      <c r="F1520" s="532">
        <v>0.304</v>
      </c>
      <c r="G1520" s="549" t="s">
        <v>1690</v>
      </c>
      <c r="H1520" s="19" t="s">
        <v>2660</v>
      </c>
      <c r="I1520" s="325">
        <v>405546</v>
      </c>
      <c r="J1520" s="325">
        <v>1233909</v>
      </c>
      <c r="K1520" s="196"/>
      <c r="L1520" s="249" t="s">
        <v>2690</v>
      </c>
    </row>
    <row r="1521" spans="1:12" s="8" customFormat="1" ht="15.75" customHeight="1">
      <c r="A1521" s="241">
        <v>9</v>
      </c>
      <c r="B1521" s="281" t="s">
        <v>2703</v>
      </c>
      <c r="C1521" s="196" t="s">
        <v>3891</v>
      </c>
      <c r="D1521" s="196" t="s">
        <v>2688</v>
      </c>
      <c r="E1521" s="471">
        <v>14</v>
      </c>
      <c r="F1521" s="531">
        <v>0.115</v>
      </c>
      <c r="G1521" s="550" t="s">
        <v>2704</v>
      </c>
      <c r="H1521" s="241" t="s">
        <v>2705</v>
      </c>
      <c r="I1521" s="326">
        <v>405783</v>
      </c>
      <c r="J1521" s="326">
        <v>1232949</v>
      </c>
      <c r="K1521" s="196"/>
      <c r="L1521" s="247" t="s">
        <v>2690</v>
      </c>
    </row>
    <row r="1522" spans="1:12" s="8" customFormat="1" ht="15.75" customHeight="1">
      <c r="A1522" s="88">
        <v>10</v>
      </c>
      <c r="B1522" s="282" t="s">
        <v>2464</v>
      </c>
      <c r="C1522" s="70" t="s">
        <v>3891</v>
      </c>
      <c r="D1522" s="70" t="s">
        <v>2688</v>
      </c>
      <c r="E1522" s="421">
        <v>16</v>
      </c>
      <c r="F1522" s="513">
        <v>0.238</v>
      </c>
      <c r="G1522" s="242" t="s">
        <v>2465</v>
      </c>
      <c r="H1522" s="88" t="s">
        <v>2706</v>
      </c>
      <c r="I1522" s="255">
        <v>405715</v>
      </c>
      <c r="J1522" s="255">
        <v>1232905</v>
      </c>
      <c r="K1522" s="196"/>
      <c r="L1522" s="248" t="s">
        <v>2690</v>
      </c>
    </row>
    <row r="1523" spans="1:12" s="8" customFormat="1" ht="15.75" customHeight="1">
      <c r="A1523" s="241">
        <v>11</v>
      </c>
      <c r="B1523" s="282" t="s">
        <v>2707</v>
      </c>
      <c r="C1523" s="70" t="s">
        <v>3891</v>
      </c>
      <c r="D1523" s="70" t="s">
        <v>2688</v>
      </c>
      <c r="E1523" s="421">
        <v>10</v>
      </c>
      <c r="F1523" s="513">
        <v>0.114</v>
      </c>
      <c r="G1523" s="242" t="s">
        <v>2708</v>
      </c>
      <c r="H1523" s="88" t="s">
        <v>1051</v>
      </c>
      <c r="I1523" s="324">
        <v>406288</v>
      </c>
      <c r="J1523" s="324">
        <v>1233049</v>
      </c>
      <c r="K1523" s="196"/>
      <c r="L1523" s="248" t="s">
        <v>2690</v>
      </c>
    </row>
    <row r="1524" spans="1:12" s="8" customFormat="1" ht="15.75" customHeight="1">
      <c r="A1524" s="88">
        <v>12</v>
      </c>
      <c r="B1524" s="268" t="s">
        <v>2709</v>
      </c>
      <c r="C1524" s="70" t="s">
        <v>2687</v>
      </c>
      <c r="D1524" s="70" t="s">
        <v>2688</v>
      </c>
      <c r="E1524" s="421">
        <v>12</v>
      </c>
      <c r="F1524" s="513">
        <v>0.089</v>
      </c>
      <c r="G1524" s="242" t="s">
        <v>2710</v>
      </c>
      <c r="H1524" s="88" t="s">
        <v>2711</v>
      </c>
      <c r="I1524" s="255">
        <v>405564</v>
      </c>
      <c r="J1524" s="255">
        <v>1233790</v>
      </c>
      <c r="K1524" s="196"/>
      <c r="L1524" s="248" t="s">
        <v>2690</v>
      </c>
    </row>
    <row r="1525" spans="1:12" s="8" customFormat="1" ht="15.75" customHeight="1">
      <c r="A1525" s="241">
        <v>13</v>
      </c>
      <c r="B1525" s="268" t="s">
        <v>2712</v>
      </c>
      <c r="C1525" s="70" t="s">
        <v>2687</v>
      </c>
      <c r="D1525" s="70" t="s">
        <v>2688</v>
      </c>
      <c r="E1525" s="421">
        <v>9</v>
      </c>
      <c r="F1525" s="513">
        <v>0.078</v>
      </c>
      <c r="G1525" s="242" t="s">
        <v>2713</v>
      </c>
      <c r="H1525" s="88" t="s">
        <v>2714</v>
      </c>
      <c r="I1525" s="255">
        <v>405379</v>
      </c>
      <c r="J1525" s="255">
        <v>1233586</v>
      </c>
      <c r="K1525" s="196"/>
      <c r="L1525" s="248" t="s">
        <v>2690</v>
      </c>
    </row>
    <row r="1526" spans="1:12" s="8" customFormat="1" ht="15.75" customHeight="1">
      <c r="A1526" s="88">
        <v>14</v>
      </c>
      <c r="B1526" s="268" t="s">
        <v>2715</v>
      </c>
      <c r="C1526" s="70" t="s">
        <v>2687</v>
      </c>
      <c r="D1526" s="70" t="s">
        <v>2688</v>
      </c>
      <c r="E1526" s="421">
        <v>5</v>
      </c>
      <c r="F1526" s="513">
        <v>0.041</v>
      </c>
      <c r="G1526" s="242" t="s">
        <v>2716</v>
      </c>
      <c r="H1526" s="88" t="s">
        <v>2717</v>
      </c>
      <c r="I1526" s="255">
        <v>405289</v>
      </c>
      <c r="J1526" s="255">
        <v>1233494</v>
      </c>
      <c r="K1526" s="196"/>
      <c r="L1526" s="248" t="s">
        <v>2690</v>
      </c>
    </row>
    <row r="1527" spans="1:12" s="8" customFormat="1" ht="15.75" customHeight="1">
      <c r="A1527" s="241">
        <v>15</v>
      </c>
      <c r="B1527" s="268" t="s">
        <v>8</v>
      </c>
      <c r="C1527" s="70" t="s">
        <v>3891</v>
      </c>
      <c r="D1527" s="70" t="s">
        <v>2688</v>
      </c>
      <c r="E1527" s="421">
        <v>32</v>
      </c>
      <c r="F1527" s="513">
        <v>0.327</v>
      </c>
      <c r="G1527" s="242" t="s">
        <v>2484</v>
      </c>
      <c r="H1527" s="88" t="s">
        <v>2718</v>
      </c>
      <c r="I1527" s="255">
        <v>406394</v>
      </c>
      <c r="J1527" s="255">
        <v>1233147</v>
      </c>
      <c r="K1527" s="196"/>
      <c r="L1527" s="248" t="s">
        <v>2690</v>
      </c>
    </row>
    <row r="1528" spans="1:12" s="8" customFormat="1" ht="15.75" customHeight="1">
      <c r="A1528" s="88">
        <v>16</v>
      </c>
      <c r="B1528" s="268" t="s">
        <v>12</v>
      </c>
      <c r="C1528" s="70" t="s">
        <v>3891</v>
      </c>
      <c r="D1528" s="70" t="s">
        <v>2688</v>
      </c>
      <c r="E1528" s="421">
        <v>9</v>
      </c>
      <c r="F1528" s="513">
        <v>0.067</v>
      </c>
      <c r="G1528" s="242" t="s">
        <v>1345</v>
      </c>
      <c r="H1528" s="88" t="s">
        <v>2719</v>
      </c>
      <c r="I1528" s="255">
        <v>406638</v>
      </c>
      <c r="J1528" s="255">
        <v>1233839</v>
      </c>
      <c r="K1528" s="196"/>
      <c r="L1528" s="248" t="s">
        <v>2690</v>
      </c>
    </row>
    <row r="1529" spans="1:12" s="8" customFormat="1" ht="15.75" customHeight="1">
      <c r="A1529" s="241">
        <v>17</v>
      </c>
      <c r="B1529" s="268" t="s">
        <v>2720</v>
      </c>
      <c r="C1529" s="70" t="s">
        <v>3891</v>
      </c>
      <c r="D1529" s="70" t="s">
        <v>2688</v>
      </c>
      <c r="E1529" s="421">
        <v>26</v>
      </c>
      <c r="F1529" s="513">
        <v>0.171</v>
      </c>
      <c r="G1529" s="242" t="s">
        <v>2721</v>
      </c>
      <c r="H1529" s="88" t="s">
        <v>2722</v>
      </c>
      <c r="I1529" s="255">
        <v>406585</v>
      </c>
      <c r="J1529" s="255">
        <v>1233955</v>
      </c>
      <c r="K1529" s="196"/>
      <c r="L1529" s="248" t="s">
        <v>2690</v>
      </c>
    </row>
    <row r="1530" spans="1:12" s="8" customFormat="1" ht="15.75" customHeight="1">
      <c r="A1530" s="88">
        <v>18</v>
      </c>
      <c r="B1530" s="268" t="s">
        <v>2723</v>
      </c>
      <c r="C1530" s="70" t="s">
        <v>3891</v>
      </c>
      <c r="D1530" s="70" t="s">
        <v>2688</v>
      </c>
      <c r="E1530" s="421">
        <v>15</v>
      </c>
      <c r="F1530" s="513">
        <v>0.065</v>
      </c>
      <c r="G1530" s="242" t="s">
        <v>2397</v>
      </c>
      <c r="H1530" s="88" t="s">
        <v>1647</v>
      </c>
      <c r="I1530" s="255">
        <v>406520</v>
      </c>
      <c r="J1530" s="255">
        <v>1234124</v>
      </c>
      <c r="K1530" s="196"/>
      <c r="L1530" s="248" t="s">
        <v>2690</v>
      </c>
    </row>
    <row r="1531" spans="1:12" s="8" customFormat="1" ht="15.75" customHeight="1">
      <c r="A1531" s="241">
        <v>19</v>
      </c>
      <c r="B1531" s="268" t="s">
        <v>2724</v>
      </c>
      <c r="C1531" s="70" t="s">
        <v>2691</v>
      </c>
      <c r="D1531" s="70" t="s">
        <v>2688</v>
      </c>
      <c r="E1531" s="421">
        <v>5</v>
      </c>
      <c r="F1531" s="513">
        <v>0.13</v>
      </c>
      <c r="G1531" s="242" t="s">
        <v>2725</v>
      </c>
      <c r="H1531" s="88" t="s">
        <v>2726</v>
      </c>
      <c r="I1531" s="255">
        <v>405022</v>
      </c>
      <c r="J1531" s="255">
        <v>1233983</v>
      </c>
      <c r="K1531" s="196"/>
      <c r="L1531" s="248" t="s">
        <v>2690</v>
      </c>
    </row>
    <row r="1532" spans="1:12" s="8" customFormat="1" ht="15.75" customHeight="1">
      <c r="A1532" s="88">
        <v>20</v>
      </c>
      <c r="B1532" s="268" t="s">
        <v>2727</v>
      </c>
      <c r="C1532" s="70" t="s">
        <v>2691</v>
      </c>
      <c r="D1532" s="70" t="s">
        <v>2688</v>
      </c>
      <c r="E1532" s="421">
        <v>5</v>
      </c>
      <c r="F1532" s="513">
        <v>0.075</v>
      </c>
      <c r="G1532" s="242" t="s">
        <v>2728</v>
      </c>
      <c r="H1532" s="88" t="s">
        <v>2726</v>
      </c>
      <c r="I1532" s="255">
        <v>404743</v>
      </c>
      <c r="J1532" s="255">
        <v>1233749</v>
      </c>
      <c r="K1532" s="196"/>
      <c r="L1532" s="248" t="s">
        <v>2690</v>
      </c>
    </row>
    <row r="1533" spans="1:12" s="8" customFormat="1" ht="15.75" customHeight="1">
      <c r="A1533" s="241">
        <v>21</v>
      </c>
      <c r="B1533" s="268" t="s">
        <v>2729</v>
      </c>
      <c r="C1533" s="70" t="s">
        <v>2691</v>
      </c>
      <c r="D1533" s="70" t="s">
        <v>2688</v>
      </c>
      <c r="E1533" s="421">
        <v>10</v>
      </c>
      <c r="F1533" s="513">
        <v>0.275</v>
      </c>
      <c r="G1533" s="242" t="s">
        <v>2730</v>
      </c>
      <c r="H1533" s="88" t="s">
        <v>2731</v>
      </c>
      <c r="I1533" s="255">
        <v>404743</v>
      </c>
      <c r="J1533" s="255">
        <v>1233749</v>
      </c>
      <c r="K1533" s="196"/>
      <c r="L1533" s="248" t="s">
        <v>2690</v>
      </c>
    </row>
    <row r="1534" spans="1:12" s="8" customFormat="1" ht="15.75" customHeight="1">
      <c r="A1534" s="88">
        <v>22</v>
      </c>
      <c r="B1534" s="270" t="s">
        <v>2732</v>
      </c>
      <c r="C1534" s="195" t="s">
        <v>2691</v>
      </c>
      <c r="D1534" s="195" t="s">
        <v>2688</v>
      </c>
      <c r="E1534" s="472">
        <v>5</v>
      </c>
      <c r="F1534" s="532">
        <v>0.19</v>
      </c>
      <c r="G1534" s="549" t="s">
        <v>2733</v>
      </c>
      <c r="H1534" s="19" t="s">
        <v>321</v>
      </c>
      <c r="I1534" s="256">
        <v>404717</v>
      </c>
      <c r="J1534" s="256">
        <v>1234722</v>
      </c>
      <c r="K1534" s="196"/>
      <c r="L1534" s="249" t="s">
        <v>2690</v>
      </c>
    </row>
    <row r="1535" spans="1:12" s="8" customFormat="1" ht="15.75" customHeight="1">
      <c r="A1535" s="60"/>
      <c r="B1535" s="61" t="s">
        <v>2734</v>
      </c>
      <c r="C1535" s="62"/>
      <c r="D1535" s="62"/>
      <c r="E1535" s="425"/>
      <c r="F1535" s="490"/>
      <c r="G1535" s="601"/>
      <c r="H1535" s="20"/>
      <c r="I1535" s="327"/>
      <c r="J1535" s="327"/>
      <c r="K1535" s="20"/>
      <c r="L1535" s="250"/>
    </row>
    <row r="1536" spans="1:12" s="8" customFormat="1" ht="15.75" customHeight="1">
      <c r="A1536" s="265">
        <v>1</v>
      </c>
      <c r="B1536" s="562" t="s">
        <v>2735</v>
      </c>
      <c r="C1536" s="196" t="s">
        <v>3892</v>
      </c>
      <c r="D1536" s="196" t="s">
        <v>2688</v>
      </c>
      <c r="E1536" s="473">
        <v>35</v>
      </c>
      <c r="F1536" s="541">
        <v>0.756</v>
      </c>
      <c r="G1536" s="550" t="s">
        <v>2736</v>
      </c>
      <c r="H1536" s="241" t="s">
        <v>1051</v>
      </c>
      <c r="I1536" s="328">
        <v>407571</v>
      </c>
      <c r="J1536" s="328">
        <v>1233317</v>
      </c>
      <c r="K1536" s="196"/>
      <c r="L1536" s="247" t="s">
        <v>2737</v>
      </c>
    </row>
    <row r="1537" spans="1:12" s="8" customFormat="1" ht="15.75" customHeight="1">
      <c r="A1537" s="267">
        <v>2</v>
      </c>
      <c r="B1537" s="563" t="s">
        <v>2738</v>
      </c>
      <c r="C1537" s="70" t="s">
        <v>2739</v>
      </c>
      <c r="D1537" s="70" t="s">
        <v>2688</v>
      </c>
      <c r="E1537" s="422">
        <v>47</v>
      </c>
      <c r="F1537" s="517">
        <v>0.75</v>
      </c>
      <c r="G1537" s="242" t="s">
        <v>2740</v>
      </c>
      <c r="H1537" s="88" t="s">
        <v>2741</v>
      </c>
      <c r="I1537" s="329">
        <v>406836</v>
      </c>
      <c r="J1537" s="329">
        <v>1234114</v>
      </c>
      <c r="K1537" s="196"/>
      <c r="L1537" s="248" t="s">
        <v>2737</v>
      </c>
    </row>
    <row r="1538" spans="1:12" s="8" customFormat="1" ht="15.75" customHeight="1">
      <c r="A1538" s="267">
        <v>3</v>
      </c>
      <c r="B1538" s="563" t="s">
        <v>2742</v>
      </c>
      <c r="C1538" s="70" t="s">
        <v>2743</v>
      </c>
      <c r="D1538" s="70" t="s">
        <v>2688</v>
      </c>
      <c r="E1538" s="422">
        <v>26</v>
      </c>
      <c r="F1538" s="517">
        <v>0.895</v>
      </c>
      <c r="G1538" s="242" t="s">
        <v>2744</v>
      </c>
      <c r="H1538" s="88" t="s">
        <v>2745</v>
      </c>
      <c r="I1538" s="329">
        <v>405725</v>
      </c>
      <c r="J1538" s="329">
        <v>1235917</v>
      </c>
      <c r="K1538" s="196"/>
      <c r="L1538" s="248" t="s">
        <v>2737</v>
      </c>
    </row>
    <row r="1539" spans="1:12" s="8" customFormat="1" ht="15.75" customHeight="1">
      <c r="A1539" s="271">
        <v>4</v>
      </c>
      <c r="B1539" s="564" t="s">
        <v>2746</v>
      </c>
      <c r="C1539" s="195" t="s">
        <v>3893</v>
      </c>
      <c r="D1539" s="195" t="s">
        <v>2688</v>
      </c>
      <c r="E1539" s="474">
        <v>15</v>
      </c>
      <c r="F1539" s="532">
        <v>0.5</v>
      </c>
      <c r="G1539" s="549" t="s">
        <v>2747</v>
      </c>
      <c r="H1539" s="19" t="s">
        <v>1249</v>
      </c>
      <c r="I1539" s="330">
        <v>408161</v>
      </c>
      <c r="J1539" s="256">
        <v>1233891</v>
      </c>
      <c r="K1539" s="196"/>
      <c r="L1539" s="249" t="s">
        <v>2737</v>
      </c>
    </row>
    <row r="1540" spans="1:12" s="8" customFormat="1" ht="15.75" customHeight="1">
      <c r="A1540" s="280"/>
      <c r="B1540" s="246" t="s">
        <v>2748</v>
      </c>
      <c r="C1540" s="62"/>
      <c r="D1540" s="263"/>
      <c r="E1540" s="470"/>
      <c r="F1540" s="542"/>
      <c r="G1540" s="647"/>
      <c r="H1540" s="20"/>
      <c r="I1540" s="304"/>
      <c r="J1540" s="304"/>
      <c r="K1540" s="20"/>
      <c r="L1540" s="250"/>
    </row>
    <row r="1541" spans="1:12" s="8" customFormat="1" ht="15.75" customHeight="1">
      <c r="A1541" s="265">
        <v>1</v>
      </c>
      <c r="B1541" s="253" t="s">
        <v>2749</v>
      </c>
      <c r="C1541" s="196" t="s">
        <v>2750</v>
      </c>
      <c r="D1541" s="241" t="s">
        <v>2688</v>
      </c>
      <c r="E1541" s="456">
        <v>11</v>
      </c>
      <c r="F1541" s="512">
        <v>0.9</v>
      </c>
      <c r="G1541" s="550" t="s">
        <v>2751</v>
      </c>
      <c r="H1541" s="241" t="s">
        <v>2752</v>
      </c>
      <c r="I1541" s="326">
        <v>403761</v>
      </c>
      <c r="J1541" s="326">
        <v>1235832</v>
      </c>
      <c r="K1541" s="196"/>
      <c r="L1541" s="247" t="s">
        <v>2753</v>
      </c>
    </row>
    <row r="1542" spans="1:12" s="8" customFormat="1" ht="15.75" customHeight="1">
      <c r="A1542" s="271">
        <v>2</v>
      </c>
      <c r="B1542" s="254" t="s">
        <v>2754</v>
      </c>
      <c r="C1542" s="195" t="s">
        <v>2750</v>
      </c>
      <c r="D1542" s="19" t="s">
        <v>2688</v>
      </c>
      <c r="E1542" s="438">
        <v>17.08</v>
      </c>
      <c r="F1542" s="495">
        <v>0.351</v>
      </c>
      <c r="G1542" s="549" t="s">
        <v>2755</v>
      </c>
      <c r="H1542" s="19" t="s">
        <v>2752</v>
      </c>
      <c r="I1542" s="256">
        <v>403761</v>
      </c>
      <c r="J1542" s="256">
        <v>1235832</v>
      </c>
      <c r="K1542" s="196"/>
      <c r="L1542" s="249" t="s">
        <v>2753</v>
      </c>
    </row>
    <row r="1543" spans="1:12" s="251" customFormat="1" ht="15.75" customHeight="1">
      <c r="A1543" s="752" t="s">
        <v>2756</v>
      </c>
      <c r="B1543" s="754"/>
      <c r="C1543" s="62"/>
      <c r="D1543" s="52"/>
      <c r="E1543" s="467"/>
      <c r="F1543" s="528"/>
      <c r="G1543" s="586"/>
      <c r="H1543" s="376"/>
      <c r="I1543" s="412"/>
      <c r="J1543" s="412"/>
      <c r="K1543" s="376"/>
      <c r="L1543" s="250"/>
    </row>
    <row r="1544" spans="1:12" s="8" customFormat="1" ht="15.75" customHeight="1">
      <c r="A1544" s="60"/>
      <c r="B1544" s="246" t="s">
        <v>2757</v>
      </c>
      <c r="C1544" s="62"/>
      <c r="D1544" s="62"/>
      <c r="E1544" s="425"/>
      <c r="F1544" s="490"/>
      <c r="G1544" s="645"/>
      <c r="H1544" s="20"/>
      <c r="I1544" s="304"/>
      <c r="J1544" s="304"/>
      <c r="K1544" s="20"/>
      <c r="L1544" s="250"/>
    </row>
    <row r="1545" spans="1:12" s="8" customFormat="1" ht="15.75" customHeight="1">
      <c r="A1545" s="265">
        <v>1</v>
      </c>
      <c r="B1545" s="346" t="s">
        <v>2758</v>
      </c>
      <c r="C1545" s="196" t="s">
        <v>1366</v>
      </c>
      <c r="D1545" s="196" t="s">
        <v>2688</v>
      </c>
      <c r="E1545" s="471">
        <v>20.13</v>
      </c>
      <c r="F1545" s="531">
        <v>0.5</v>
      </c>
      <c r="G1545" s="550" t="s">
        <v>2759</v>
      </c>
      <c r="H1545" s="241" t="s">
        <v>2588</v>
      </c>
      <c r="I1545" s="323">
        <v>417138</v>
      </c>
      <c r="J1545" s="323">
        <v>1230027</v>
      </c>
      <c r="K1545" s="196"/>
      <c r="L1545" s="247" t="s">
        <v>2760</v>
      </c>
    </row>
    <row r="1546" spans="1:12" s="8" customFormat="1" ht="15.75" customHeight="1">
      <c r="A1546" s="267">
        <v>2</v>
      </c>
      <c r="B1546" s="71" t="s">
        <v>2761</v>
      </c>
      <c r="C1546" s="196" t="s">
        <v>1366</v>
      </c>
      <c r="D1546" s="70" t="s">
        <v>2688</v>
      </c>
      <c r="E1546" s="421">
        <v>17</v>
      </c>
      <c r="F1546" s="513">
        <v>0.34</v>
      </c>
      <c r="G1546" s="242" t="s">
        <v>2762</v>
      </c>
      <c r="H1546" s="88" t="s">
        <v>2763</v>
      </c>
      <c r="I1546" s="324">
        <v>417038</v>
      </c>
      <c r="J1546" s="324">
        <v>1229878</v>
      </c>
      <c r="K1546" s="196"/>
      <c r="L1546" s="248" t="s">
        <v>2760</v>
      </c>
    </row>
    <row r="1547" spans="1:12" s="8" customFormat="1" ht="15.75" customHeight="1">
      <c r="A1547" s="267">
        <v>3</v>
      </c>
      <c r="B1547" s="71" t="s">
        <v>2764</v>
      </c>
      <c r="C1547" s="196" t="s">
        <v>1366</v>
      </c>
      <c r="D1547" s="70" t="s">
        <v>2688</v>
      </c>
      <c r="E1547" s="421">
        <v>24.3</v>
      </c>
      <c r="F1547" s="513">
        <v>0.5</v>
      </c>
      <c r="G1547" s="242" t="s">
        <v>2765</v>
      </c>
      <c r="H1547" s="88" t="s">
        <v>2766</v>
      </c>
      <c r="I1547" s="324">
        <v>416755</v>
      </c>
      <c r="J1547" s="324">
        <v>1229454</v>
      </c>
      <c r="K1547" s="196"/>
      <c r="L1547" s="248" t="s">
        <v>2760</v>
      </c>
    </row>
    <row r="1548" spans="1:12" s="8" customFormat="1" ht="15.75" customHeight="1">
      <c r="A1548" s="271">
        <v>4</v>
      </c>
      <c r="B1548" s="345" t="s">
        <v>2767</v>
      </c>
      <c r="C1548" s="196" t="s">
        <v>1366</v>
      </c>
      <c r="D1548" s="195" t="s">
        <v>2688</v>
      </c>
      <c r="E1548" s="472">
        <v>35</v>
      </c>
      <c r="F1548" s="543">
        <v>0.57</v>
      </c>
      <c r="G1548" s="549" t="s">
        <v>2768</v>
      </c>
      <c r="H1548" s="19" t="s">
        <v>2769</v>
      </c>
      <c r="I1548" s="325">
        <v>415681.954</v>
      </c>
      <c r="J1548" s="325">
        <v>1228975.368</v>
      </c>
      <c r="K1548" s="196"/>
      <c r="L1548" s="249" t="s">
        <v>2760</v>
      </c>
    </row>
    <row r="1549" spans="1:12" s="8" customFormat="1" ht="15.75" customHeight="1">
      <c r="A1549" s="280"/>
      <c r="B1549" s="246" t="s">
        <v>2770</v>
      </c>
      <c r="C1549" s="62"/>
      <c r="D1549" s="62"/>
      <c r="E1549" s="425"/>
      <c r="F1549" s="490"/>
      <c r="G1549" s="601"/>
      <c r="H1549" s="20"/>
      <c r="I1549" s="304"/>
      <c r="J1549" s="304"/>
      <c r="K1549" s="20"/>
      <c r="L1549" s="250"/>
    </row>
    <row r="1550" spans="1:12" s="8" customFormat="1" ht="15.75" customHeight="1">
      <c r="A1550" s="265">
        <v>1</v>
      </c>
      <c r="B1550" s="266" t="s">
        <v>2468</v>
      </c>
      <c r="C1550" s="196" t="s">
        <v>3894</v>
      </c>
      <c r="D1550" s="196" t="s">
        <v>2688</v>
      </c>
      <c r="E1550" s="471">
        <v>39</v>
      </c>
      <c r="F1550" s="531">
        <v>0.5</v>
      </c>
      <c r="G1550" s="550" t="s">
        <v>2469</v>
      </c>
      <c r="H1550" s="241" t="s">
        <v>2771</v>
      </c>
      <c r="I1550" s="323">
        <v>413378.1864</v>
      </c>
      <c r="J1550" s="323">
        <v>1230713.4955</v>
      </c>
      <c r="K1550" s="196"/>
      <c r="L1550" s="247" t="s">
        <v>2772</v>
      </c>
    </row>
    <row r="1551" spans="1:12" s="8" customFormat="1" ht="15.75" customHeight="1">
      <c r="A1551" s="271">
        <v>2</v>
      </c>
      <c r="B1551" s="270" t="s">
        <v>2471</v>
      </c>
      <c r="C1551" s="196" t="s">
        <v>3895</v>
      </c>
      <c r="D1551" s="195" t="s">
        <v>2688</v>
      </c>
      <c r="E1551" s="472">
        <v>48</v>
      </c>
      <c r="F1551" s="532">
        <v>0.9</v>
      </c>
      <c r="G1551" s="549" t="s">
        <v>2473</v>
      </c>
      <c r="H1551" s="19" t="s">
        <v>1713</v>
      </c>
      <c r="I1551" s="325">
        <v>413378.1864</v>
      </c>
      <c r="J1551" s="325">
        <v>1230713.4955</v>
      </c>
      <c r="K1551" s="195"/>
      <c r="L1551" s="249" t="s">
        <v>2772</v>
      </c>
    </row>
    <row r="1552" spans="1:12" s="8" customFormat="1" ht="15.75" customHeight="1">
      <c r="A1552" s="280"/>
      <c r="B1552" s="246" t="s">
        <v>2773</v>
      </c>
      <c r="C1552" s="62"/>
      <c r="D1552" s="565"/>
      <c r="E1552" s="425"/>
      <c r="F1552" s="490"/>
      <c r="G1552" s="648"/>
      <c r="H1552" s="20"/>
      <c r="I1552" s="304"/>
      <c r="J1552" s="304"/>
      <c r="K1552" s="20"/>
      <c r="L1552" s="250"/>
    </row>
    <row r="1553" spans="1:12" s="8" customFormat="1" ht="15.75" customHeight="1">
      <c r="A1553" s="566">
        <v>1</v>
      </c>
      <c r="B1553" s="567" t="s">
        <v>2774</v>
      </c>
      <c r="C1553" s="198" t="s">
        <v>1366</v>
      </c>
      <c r="D1553" s="198" t="s">
        <v>376</v>
      </c>
      <c r="E1553" s="568">
        <v>13.1</v>
      </c>
      <c r="F1553" s="544">
        <v>0.163</v>
      </c>
      <c r="G1553" s="607" t="s">
        <v>2775</v>
      </c>
      <c r="H1553" s="378" t="s">
        <v>2776</v>
      </c>
      <c r="I1553" s="331">
        <v>417343</v>
      </c>
      <c r="J1553" s="331">
        <v>1229726</v>
      </c>
      <c r="K1553" s="198"/>
      <c r="L1553" s="252" t="s">
        <v>2760</v>
      </c>
    </row>
    <row r="1554" spans="1:12" s="8" customFormat="1" ht="15.75" customHeight="1">
      <c r="A1554" s="280"/>
      <c r="B1554" s="246" t="s">
        <v>2777</v>
      </c>
      <c r="C1554" s="62"/>
      <c r="D1554" s="62"/>
      <c r="E1554" s="425"/>
      <c r="F1554" s="490"/>
      <c r="G1554" s="645"/>
      <c r="H1554" s="20"/>
      <c r="I1554" s="304"/>
      <c r="J1554" s="304"/>
      <c r="K1554" s="20"/>
      <c r="L1554" s="250"/>
    </row>
    <row r="1555" spans="1:12" s="8" customFormat="1" ht="15.75" customHeight="1">
      <c r="A1555" s="265">
        <v>1</v>
      </c>
      <c r="B1555" s="266" t="s">
        <v>2778</v>
      </c>
      <c r="C1555" s="196" t="s">
        <v>3895</v>
      </c>
      <c r="D1555" s="196" t="s">
        <v>376</v>
      </c>
      <c r="E1555" s="569">
        <v>13</v>
      </c>
      <c r="F1555" s="541">
        <v>0.03</v>
      </c>
      <c r="G1555" s="550" t="s">
        <v>2736</v>
      </c>
      <c r="H1555" s="241" t="s">
        <v>122</v>
      </c>
      <c r="I1555" s="323">
        <v>414574</v>
      </c>
      <c r="J1555" s="323">
        <v>1227437</v>
      </c>
      <c r="K1555" s="196"/>
      <c r="L1555" s="247" t="s">
        <v>2772</v>
      </c>
    </row>
    <row r="1556" spans="1:12" s="8" customFormat="1" ht="15.75" customHeight="1">
      <c r="A1556" s="267">
        <v>2</v>
      </c>
      <c r="B1556" s="268" t="s">
        <v>2764</v>
      </c>
      <c r="C1556" s="196" t="s">
        <v>3895</v>
      </c>
      <c r="D1556" s="70" t="s">
        <v>376</v>
      </c>
      <c r="E1556" s="429">
        <v>16</v>
      </c>
      <c r="F1556" s="517">
        <v>0.056</v>
      </c>
      <c r="G1556" s="242" t="s">
        <v>2740</v>
      </c>
      <c r="H1556" s="88" t="s">
        <v>2428</v>
      </c>
      <c r="I1556" s="324">
        <v>414466.2957</v>
      </c>
      <c r="J1556" s="324">
        <v>1227489.9411</v>
      </c>
      <c r="K1556" s="196"/>
      <c r="L1556" s="248" t="s">
        <v>2772</v>
      </c>
    </row>
    <row r="1557" spans="1:12" s="8" customFormat="1" ht="15.75" customHeight="1">
      <c r="A1557" s="271">
        <v>3</v>
      </c>
      <c r="B1557" s="270" t="s">
        <v>2779</v>
      </c>
      <c r="C1557" s="196" t="s">
        <v>3895</v>
      </c>
      <c r="D1557" s="195" t="s">
        <v>376</v>
      </c>
      <c r="E1557" s="557">
        <v>13</v>
      </c>
      <c r="F1557" s="543">
        <v>1.351</v>
      </c>
      <c r="G1557" s="549" t="s">
        <v>2780</v>
      </c>
      <c r="H1557" s="19" t="s">
        <v>2781</v>
      </c>
      <c r="I1557" s="325">
        <v>414238.1076</v>
      </c>
      <c r="J1557" s="325">
        <v>1227609.1695</v>
      </c>
      <c r="K1557" s="196"/>
      <c r="L1557" s="249" t="s">
        <v>2772</v>
      </c>
    </row>
    <row r="1558" spans="1:12" s="8" customFormat="1" ht="15.75" customHeight="1">
      <c r="A1558" s="280"/>
      <c r="B1558" s="246" t="s">
        <v>2782</v>
      </c>
      <c r="C1558" s="62"/>
      <c r="D1558" s="62"/>
      <c r="E1558" s="425"/>
      <c r="F1558" s="490"/>
      <c r="G1558" s="601"/>
      <c r="H1558" s="20"/>
      <c r="I1558" s="304"/>
      <c r="J1558" s="304"/>
      <c r="K1558" s="20"/>
      <c r="L1558" s="250"/>
    </row>
    <row r="1559" spans="1:12" s="8" customFormat="1" ht="15.75" customHeight="1">
      <c r="A1559" s="265">
        <v>1</v>
      </c>
      <c r="B1559" s="266" t="s">
        <v>2783</v>
      </c>
      <c r="C1559" s="196" t="s">
        <v>381</v>
      </c>
      <c r="D1559" s="196" t="s">
        <v>376</v>
      </c>
      <c r="E1559" s="569">
        <v>5</v>
      </c>
      <c r="F1559" s="541">
        <v>0.016</v>
      </c>
      <c r="G1559" s="550" t="s">
        <v>2784</v>
      </c>
      <c r="H1559" s="241" t="s">
        <v>2785</v>
      </c>
      <c r="I1559" s="326">
        <v>415589</v>
      </c>
      <c r="J1559" s="326">
        <v>1228471</v>
      </c>
      <c r="K1559" s="196"/>
      <c r="L1559" s="247" t="s">
        <v>2786</v>
      </c>
    </row>
    <row r="1560" spans="1:12" s="8" customFormat="1" ht="15.75" customHeight="1">
      <c r="A1560" s="271">
        <v>2</v>
      </c>
      <c r="B1560" s="270" t="s">
        <v>2787</v>
      </c>
      <c r="C1560" s="196" t="s">
        <v>381</v>
      </c>
      <c r="D1560" s="195" t="s">
        <v>376</v>
      </c>
      <c r="E1560" s="557">
        <v>7</v>
      </c>
      <c r="F1560" s="543">
        <v>0.218</v>
      </c>
      <c r="G1560" s="549" t="s">
        <v>2788</v>
      </c>
      <c r="H1560" s="19" t="s">
        <v>2789</v>
      </c>
      <c r="I1560" s="256">
        <v>415781</v>
      </c>
      <c r="J1560" s="256">
        <v>1228613</v>
      </c>
      <c r="K1560" s="196"/>
      <c r="L1560" s="249" t="s">
        <v>2786</v>
      </c>
    </row>
    <row r="1561" spans="1:12" s="8" customFormat="1" ht="15.75" customHeight="1">
      <c r="A1561" s="752" t="s">
        <v>2790</v>
      </c>
      <c r="B1561" s="753"/>
      <c r="C1561" s="62"/>
      <c r="D1561" s="49"/>
      <c r="E1561" s="425"/>
      <c r="F1561" s="490"/>
      <c r="G1561" s="286"/>
      <c r="H1561" s="31"/>
      <c r="I1561" s="332"/>
      <c r="J1561" s="332"/>
      <c r="K1561" s="31"/>
      <c r="L1561" s="250"/>
    </row>
    <row r="1562" spans="1:12" s="8" customFormat="1" ht="15.75" customHeight="1">
      <c r="A1562" s="280"/>
      <c r="B1562" s="246" t="s">
        <v>2770</v>
      </c>
      <c r="C1562" s="62"/>
      <c r="D1562" s="64"/>
      <c r="E1562" s="425"/>
      <c r="F1562" s="490"/>
      <c r="G1562" s="64"/>
      <c r="H1562" s="20"/>
      <c r="I1562" s="304"/>
      <c r="J1562" s="304"/>
      <c r="K1562" s="20"/>
      <c r="L1562" s="250"/>
    </row>
    <row r="1563" spans="1:12" s="8" customFormat="1" ht="15.75" customHeight="1">
      <c r="A1563" s="265">
        <v>1</v>
      </c>
      <c r="B1563" s="266" t="s">
        <v>2791</v>
      </c>
      <c r="C1563" s="196" t="s">
        <v>3896</v>
      </c>
      <c r="D1563" s="241" t="s">
        <v>2688</v>
      </c>
      <c r="E1563" s="471">
        <v>10</v>
      </c>
      <c r="F1563" s="531">
        <v>0.06</v>
      </c>
      <c r="G1563" s="253" t="s">
        <v>2792</v>
      </c>
      <c r="H1563" s="241" t="s">
        <v>2793</v>
      </c>
      <c r="I1563" s="326">
        <v>411964</v>
      </c>
      <c r="J1563" s="326">
        <v>1231970</v>
      </c>
      <c r="K1563" s="196"/>
      <c r="L1563" s="247" t="s">
        <v>2794</v>
      </c>
    </row>
    <row r="1564" spans="1:12" s="8" customFormat="1" ht="15.75" customHeight="1">
      <c r="A1564" s="267">
        <v>2</v>
      </c>
      <c r="B1564" s="268" t="s">
        <v>2795</v>
      </c>
      <c r="C1564" s="70" t="s">
        <v>3896</v>
      </c>
      <c r="D1564" s="88" t="s">
        <v>2688</v>
      </c>
      <c r="E1564" s="421">
        <v>28</v>
      </c>
      <c r="F1564" s="513">
        <v>0.5</v>
      </c>
      <c r="G1564" s="243" t="s">
        <v>2796</v>
      </c>
      <c r="H1564" s="88" t="s">
        <v>2797</v>
      </c>
      <c r="I1564" s="255">
        <v>412987</v>
      </c>
      <c r="J1564" s="255">
        <v>1231652</v>
      </c>
      <c r="K1564" s="196"/>
      <c r="L1564" s="248" t="s">
        <v>2794</v>
      </c>
    </row>
    <row r="1565" spans="1:12" s="8" customFormat="1" ht="15.75" customHeight="1">
      <c r="A1565" s="265">
        <v>3</v>
      </c>
      <c r="B1565" s="270" t="s">
        <v>2798</v>
      </c>
      <c r="C1565" s="70" t="s">
        <v>3897</v>
      </c>
      <c r="D1565" s="19" t="s">
        <v>2688</v>
      </c>
      <c r="E1565" s="472">
        <v>10</v>
      </c>
      <c r="F1565" s="532">
        <v>0.06</v>
      </c>
      <c r="G1565" s="254" t="s">
        <v>2799</v>
      </c>
      <c r="H1565" s="19" t="s">
        <v>2800</v>
      </c>
      <c r="I1565" s="256">
        <v>412594</v>
      </c>
      <c r="J1565" s="256">
        <v>1231831</v>
      </c>
      <c r="K1565" s="196"/>
      <c r="L1565" s="249" t="s">
        <v>2794</v>
      </c>
    </row>
    <row r="1566" spans="1:12" s="8" customFormat="1" ht="15.75" customHeight="1">
      <c r="A1566" s="267">
        <v>4</v>
      </c>
      <c r="B1566" s="266" t="s">
        <v>2801</v>
      </c>
      <c r="C1566" s="70" t="s">
        <v>3898</v>
      </c>
      <c r="D1566" s="241" t="s">
        <v>2688</v>
      </c>
      <c r="E1566" s="471">
        <v>15</v>
      </c>
      <c r="F1566" s="512">
        <v>0.1</v>
      </c>
      <c r="G1566" s="253" t="s">
        <v>2802</v>
      </c>
      <c r="H1566" s="241" t="s">
        <v>2803</v>
      </c>
      <c r="I1566" s="326">
        <v>413055</v>
      </c>
      <c r="J1566" s="326">
        <v>1230269</v>
      </c>
      <c r="K1566" s="196"/>
      <c r="L1566" s="247" t="s">
        <v>2794</v>
      </c>
    </row>
    <row r="1567" spans="1:12" s="8" customFormat="1" ht="15.75" customHeight="1">
      <c r="A1567" s="265">
        <v>5</v>
      </c>
      <c r="B1567" s="268" t="s">
        <v>2804</v>
      </c>
      <c r="C1567" s="70" t="s">
        <v>3899</v>
      </c>
      <c r="D1567" s="88" t="s">
        <v>2688</v>
      </c>
      <c r="E1567" s="421">
        <v>40</v>
      </c>
      <c r="F1567" s="158">
        <v>0.5</v>
      </c>
      <c r="G1567" s="243" t="s">
        <v>2805</v>
      </c>
      <c r="H1567" s="88" t="s">
        <v>2806</v>
      </c>
      <c r="I1567" s="255">
        <v>412719</v>
      </c>
      <c r="J1567" s="255">
        <v>1229830</v>
      </c>
      <c r="K1567" s="196"/>
      <c r="L1567" s="248" t="s">
        <v>2794</v>
      </c>
    </row>
    <row r="1568" spans="1:12" s="8" customFormat="1" ht="15.75" customHeight="1">
      <c r="A1568" s="267">
        <v>6</v>
      </c>
      <c r="B1568" s="174" t="s">
        <v>2807</v>
      </c>
      <c r="C1568" s="70" t="s">
        <v>3900</v>
      </c>
      <c r="D1568" s="88" t="s">
        <v>2688</v>
      </c>
      <c r="E1568" s="421">
        <v>40</v>
      </c>
      <c r="F1568" s="158">
        <v>0.5</v>
      </c>
      <c r="G1568" s="243" t="s">
        <v>2808</v>
      </c>
      <c r="H1568" s="88" t="s">
        <v>2809</v>
      </c>
      <c r="I1568" s="255">
        <v>412807</v>
      </c>
      <c r="J1568" s="255">
        <v>1229943</v>
      </c>
      <c r="K1568" s="196"/>
      <c r="L1568" s="248" t="s">
        <v>2794</v>
      </c>
    </row>
    <row r="1569" spans="1:12" s="8" customFormat="1" ht="15.75" customHeight="1">
      <c r="A1569" s="265">
        <v>7</v>
      </c>
      <c r="B1569" s="268" t="s">
        <v>2480</v>
      </c>
      <c r="C1569" s="70" t="s">
        <v>3901</v>
      </c>
      <c r="D1569" s="88" t="s">
        <v>2688</v>
      </c>
      <c r="E1569" s="421">
        <v>30</v>
      </c>
      <c r="F1569" s="158">
        <v>0.1</v>
      </c>
      <c r="G1569" s="243" t="s">
        <v>2481</v>
      </c>
      <c r="H1569" s="88" t="s">
        <v>2803</v>
      </c>
      <c r="I1569" s="255">
        <v>413055</v>
      </c>
      <c r="J1569" s="255">
        <v>1230269</v>
      </c>
      <c r="K1569" s="196"/>
      <c r="L1569" s="248" t="s">
        <v>2794</v>
      </c>
    </row>
    <row r="1570" spans="1:12" s="8" customFormat="1" ht="15.75" customHeight="1">
      <c r="A1570" s="267">
        <v>8</v>
      </c>
      <c r="B1570" s="268" t="s">
        <v>2810</v>
      </c>
      <c r="C1570" s="70" t="s">
        <v>3902</v>
      </c>
      <c r="D1570" s="88" t="s">
        <v>2688</v>
      </c>
      <c r="E1570" s="421">
        <v>15</v>
      </c>
      <c r="F1570" s="158">
        <v>0.2</v>
      </c>
      <c r="G1570" s="243" t="s">
        <v>2811</v>
      </c>
      <c r="H1570" s="88" t="s">
        <v>2812</v>
      </c>
      <c r="I1570" s="255">
        <v>410715</v>
      </c>
      <c r="J1570" s="255">
        <v>1228036</v>
      </c>
      <c r="K1570" s="196"/>
      <c r="L1570" s="248" t="s">
        <v>2794</v>
      </c>
    </row>
    <row r="1571" spans="1:12" s="8" customFormat="1" ht="15.75" customHeight="1">
      <c r="A1571" s="265">
        <v>9</v>
      </c>
      <c r="B1571" s="268" t="s">
        <v>2813</v>
      </c>
      <c r="C1571" s="70" t="s">
        <v>3903</v>
      </c>
      <c r="D1571" s="88" t="s">
        <v>2688</v>
      </c>
      <c r="E1571" s="570">
        <v>12</v>
      </c>
      <c r="F1571" s="545">
        <v>0.2</v>
      </c>
      <c r="G1571" s="243" t="s">
        <v>2814</v>
      </c>
      <c r="H1571" s="379" t="s">
        <v>2815</v>
      </c>
      <c r="I1571" s="324">
        <v>410556</v>
      </c>
      <c r="J1571" s="324">
        <v>1228040</v>
      </c>
      <c r="K1571" s="196"/>
      <c r="L1571" s="248" t="s">
        <v>2794</v>
      </c>
    </row>
    <row r="1572" spans="1:12" s="8" customFormat="1" ht="15.75" customHeight="1">
      <c r="A1572" s="267">
        <v>10</v>
      </c>
      <c r="B1572" s="268" t="s">
        <v>2816</v>
      </c>
      <c r="C1572" s="70" t="s">
        <v>3904</v>
      </c>
      <c r="D1572" s="88" t="s">
        <v>2688</v>
      </c>
      <c r="E1572" s="421">
        <v>15</v>
      </c>
      <c r="F1572" s="158">
        <v>0.3</v>
      </c>
      <c r="G1572" s="243" t="s">
        <v>2817</v>
      </c>
      <c r="H1572" s="88" t="s">
        <v>2818</v>
      </c>
      <c r="I1572" s="255">
        <v>410293</v>
      </c>
      <c r="J1572" s="255">
        <v>1228562</v>
      </c>
      <c r="K1572" s="196"/>
      <c r="L1572" s="248" t="s">
        <v>2794</v>
      </c>
    </row>
    <row r="1573" spans="1:12" s="8" customFormat="1" ht="15.75" customHeight="1">
      <c r="A1573" s="265">
        <v>11</v>
      </c>
      <c r="B1573" s="268" t="s">
        <v>2819</v>
      </c>
      <c r="C1573" s="70" t="s">
        <v>3905</v>
      </c>
      <c r="D1573" s="88" t="s">
        <v>2688</v>
      </c>
      <c r="E1573" s="421">
        <v>5</v>
      </c>
      <c r="F1573" s="158">
        <v>0.1</v>
      </c>
      <c r="G1573" s="243" t="s">
        <v>2820</v>
      </c>
      <c r="H1573" s="88" t="s">
        <v>2821</v>
      </c>
      <c r="I1573" s="255">
        <v>410418</v>
      </c>
      <c r="J1573" s="255">
        <v>1228863</v>
      </c>
      <c r="K1573" s="196"/>
      <c r="L1573" s="248" t="s">
        <v>2794</v>
      </c>
    </row>
    <row r="1574" spans="1:12" s="8" customFormat="1" ht="15.75" customHeight="1">
      <c r="A1574" s="267">
        <v>12</v>
      </c>
      <c r="B1574" s="268" t="s">
        <v>2822</v>
      </c>
      <c r="C1574" s="70" t="s">
        <v>3906</v>
      </c>
      <c r="D1574" s="88" t="s">
        <v>2688</v>
      </c>
      <c r="E1574" s="421">
        <v>21</v>
      </c>
      <c r="F1574" s="158">
        <v>0.5</v>
      </c>
      <c r="G1574" s="243" t="s">
        <v>2823</v>
      </c>
      <c r="H1574" s="88" t="s">
        <v>2824</v>
      </c>
      <c r="I1574" s="255">
        <v>410448</v>
      </c>
      <c r="J1574" s="255">
        <v>1229305</v>
      </c>
      <c r="K1574" s="196"/>
      <c r="L1574" s="248" t="s">
        <v>2794</v>
      </c>
    </row>
    <row r="1575" spans="1:12" s="8" customFormat="1" ht="15.75" customHeight="1">
      <c r="A1575" s="265">
        <v>13</v>
      </c>
      <c r="B1575" s="268" t="s">
        <v>2825</v>
      </c>
      <c r="C1575" s="70" t="s">
        <v>3907</v>
      </c>
      <c r="D1575" s="88" t="s">
        <v>2688</v>
      </c>
      <c r="E1575" s="421">
        <v>13</v>
      </c>
      <c r="F1575" s="158">
        <v>0.5</v>
      </c>
      <c r="G1575" s="243" t="s">
        <v>2826</v>
      </c>
      <c r="H1575" s="88" t="s">
        <v>2827</v>
      </c>
      <c r="I1575" s="255">
        <v>410448</v>
      </c>
      <c r="J1575" s="255">
        <v>1229305</v>
      </c>
      <c r="K1575" s="196"/>
      <c r="L1575" s="248" t="s">
        <v>2794</v>
      </c>
    </row>
    <row r="1576" spans="1:12" s="8" customFormat="1" ht="15.75" customHeight="1">
      <c r="A1576" s="267">
        <v>14</v>
      </c>
      <c r="B1576" s="268" t="s">
        <v>2828</v>
      </c>
      <c r="C1576" s="70" t="s">
        <v>3908</v>
      </c>
      <c r="D1576" s="88" t="s">
        <v>2688</v>
      </c>
      <c r="E1576" s="421">
        <v>8</v>
      </c>
      <c r="F1576" s="158">
        <v>0.2</v>
      </c>
      <c r="G1576" s="243" t="s">
        <v>2829</v>
      </c>
      <c r="H1576" s="88" t="s">
        <v>2830</v>
      </c>
      <c r="I1576" s="255">
        <v>410246</v>
      </c>
      <c r="J1576" s="255">
        <v>1229856</v>
      </c>
      <c r="K1576" s="196"/>
      <c r="L1576" s="248" t="s">
        <v>2794</v>
      </c>
    </row>
    <row r="1577" spans="1:12" s="8" customFormat="1" ht="15.75" customHeight="1">
      <c r="A1577" s="265">
        <v>15</v>
      </c>
      <c r="B1577" s="268" t="s">
        <v>2831</v>
      </c>
      <c r="C1577" s="70" t="s">
        <v>3909</v>
      </c>
      <c r="D1577" s="88" t="s">
        <v>2688</v>
      </c>
      <c r="E1577" s="421">
        <v>8</v>
      </c>
      <c r="F1577" s="158">
        <v>0.15</v>
      </c>
      <c r="G1577" s="243" t="s">
        <v>2832</v>
      </c>
      <c r="H1577" s="88" t="s">
        <v>2833</v>
      </c>
      <c r="I1577" s="255">
        <v>410113</v>
      </c>
      <c r="J1577" s="255">
        <v>1230205</v>
      </c>
      <c r="K1577" s="196"/>
      <c r="L1577" s="248" t="s">
        <v>2794</v>
      </c>
    </row>
    <row r="1578" spans="1:12" s="8" customFormat="1" ht="15.75" customHeight="1">
      <c r="A1578" s="267">
        <v>16</v>
      </c>
      <c r="B1578" s="268" t="s">
        <v>2834</v>
      </c>
      <c r="C1578" s="70" t="s">
        <v>3910</v>
      </c>
      <c r="D1578" s="88" t="s">
        <v>2688</v>
      </c>
      <c r="E1578" s="421">
        <v>29</v>
      </c>
      <c r="F1578" s="513">
        <v>0.1</v>
      </c>
      <c r="G1578" s="243" t="s">
        <v>2835</v>
      </c>
      <c r="H1578" s="88" t="s">
        <v>2797</v>
      </c>
      <c r="I1578" s="255">
        <v>412987</v>
      </c>
      <c r="J1578" s="255">
        <v>1231652</v>
      </c>
      <c r="K1578" s="196"/>
      <c r="L1578" s="248" t="s">
        <v>2794</v>
      </c>
    </row>
    <row r="1579" spans="1:12" s="8" customFormat="1" ht="15.75" customHeight="1">
      <c r="A1579" s="265">
        <v>17</v>
      </c>
      <c r="B1579" s="268" t="s">
        <v>2836</v>
      </c>
      <c r="C1579" s="70" t="s">
        <v>3911</v>
      </c>
      <c r="D1579" s="88" t="s">
        <v>2688</v>
      </c>
      <c r="E1579" s="421">
        <v>45</v>
      </c>
      <c r="F1579" s="513">
        <v>0.3</v>
      </c>
      <c r="G1579" s="243" t="s">
        <v>2837</v>
      </c>
      <c r="H1579" s="88" t="s">
        <v>2797</v>
      </c>
      <c r="I1579" s="255">
        <v>412987</v>
      </c>
      <c r="J1579" s="255">
        <v>1231652</v>
      </c>
      <c r="K1579" s="196"/>
      <c r="L1579" s="248" t="s">
        <v>2794</v>
      </c>
    </row>
    <row r="1580" spans="1:12" s="8" customFormat="1" ht="15.75" customHeight="1">
      <c r="A1580" s="267">
        <v>18</v>
      </c>
      <c r="B1580" s="268" t="s">
        <v>2838</v>
      </c>
      <c r="C1580" s="70" t="s">
        <v>3912</v>
      </c>
      <c r="D1580" s="88" t="s">
        <v>2688</v>
      </c>
      <c r="E1580" s="421">
        <v>46</v>
      </c>
      <c r="F1580" s="513">
        <v>0.5</v>
      </c>
      <c r="G1580" s="243" t="s">
        <v>2839</v>
      </c>
      <c r="H1580" s="88" t="s">
        <v>2840</v>
      </c>
      <c r="I1580" s="255">
        <v>412711</v>
      </c>
      <c r="J1580" s="255">
        <v>1231318</v>
      </c>
      <c r="K1580" s="196"/>
      <c r="L1580" s="248" t="s">
        <v>2794</v>
      </c>
    </row>
    <row r="1581" spans="1:12" s="8" customFormat="1" ht="15.75" customHeight="1">
      <c r="A1581" s="265">
        <v>19</v>
      </c>
      <c r="B1581" s="268" t="s">
        <v>2841</v>
      </c>
      <c r="C1581" s="70" t="s">
        <v>3913</v>
      </c>
      <c r="D1581" s="88" t="s">
        <v>2688</v>
      </c>
      <c r="E1581" s="421">
        <v>44</v>
      </c>
      <c r="F1581" s="513">
        <v>0.6</v>
      </c>
      <c r="G1581" s="243" t="s">
        <v>2842</v>
      </c>
      <c r="H1581" s="88" t="s">
        <v>2843</v>
      </c>
      <c r="I1581" s="255">
        <v>412321</v>
      </c>
      <c r="J1581" s="255">
        <v>1230811</v>
      </c>
      <c r="K1581" s="196"/>
      <c r="L1581" s="248" t="s">
        <v>2794</v>
      </c>
    </row>
    <row r="1582" spans="1:12" s="8" customFormat="1" ht="15.75" customHeight="1">
      <c r="A1582" s="267">
        <v>20</v>
      </c>
      <c r="B1582" s="268" t="s">
        <v>2709</v>
      </c>
      <c r="C1582" s="70" t="s">
        <v>3914</v>
      </c>
      <c r="D1582" s="88" t="s">
        <v>2688</v>
      </c>
      <c r="E1582" s="421">
        <v>11</v>
      </c>
      <c r="F1582" s="513">
        <v>0.3</v>
      </c>
      <c r="G1582" s="243" t="s">
        <v>2710</v>
      </c>
      <c r="H1582" s="88" t="s">
        <v>362</v>
      </c>
      <c r="I1582" s="255">
        <v>411903</v>
      </c>
      <c r="J1582" s="255">
        <v>1231832</v>
      </c>
      <c r="K1582" s="196"/>
      <c r="L1582" s="248" t="s">
        <v>2794</v>
      </c>
    </row>
    <row r="1583" spans="1:12" s="8" customFormat="1" ht="15.75" customHeight="1">
      <c r="A1583" s="265">
        <v>21</v>
      </c>
      <c r="B1583" s="268" t="s">
        <v>2712</v>
      </c>
      <c r="C1583" s="70" t="s">
        <v>3915</v>
      </c>
      <c r="D1583" s="88" t="s">
        <v>2688</v>
      </c>
      <c r="E1583" s="421">
        <v>48</v>
      </c>
      <c r="F1583" s="513">
        <v>1.2</v>
      </c>
      <c r="G1583" s="243" t="s">
        <v>2713</v>
      </c>
      <c r="H1583" s="88" t="s">
        <v>2844</v>
      </c>
      <c r="I1583" s="255">
        <v>411676</v>
      </c>
      <c r="J1583" s="255">
        <v>1231323</v>
      </c>
      <c r="K1583" s="196"/>
      <c r="L1583" s="248" t="s">
        <v>2794</v>
      </c>
    </row>
    <row r="1584" spans="1:12" s="8" customFormat="1" ht="15.75" customHeight="1">
      <c r="A1584" s="267">
        <v>22</v>
      </c>
      <c r="B1584" s="268" t="s">
        <v>2845</v>
      </c>
      <c r="C1584" s="70" t="s">
        <v>3916</v>
      </c>
      <c r="D1584" s="88" t="s">
        <v>2688</v>
      </c>
      <c r="E1584" s="421">
        <v>10</v>
      </c>
      <c r="F1584" s="513">
        <v>0.25</v>
      </c>
      <c r="G1584" s="243" t="s">
        <v>2846</v>
      </c>
      <c r="H1584" s="88" t="s">
        <v>2847</v>
      </c>
      <c r="I1584" s="255">
        <v>411755</v>
      </c>
      <c r="J1584" s="255">
        <v>1231500</v>
      </c>
      <c r="K1584" s="196"/>
      <c r="L1584" s="248" t="s">
        <v>2794</v>
      </c>
    </row>
    <row r="1585" spans="1:12" s="8" customFormat="1" ht="15.75" customHeight="1">
      <c r="A1585" s="265">
        <v>23</v>
      </c>
      <c r="B1585" s="268" t="s">
        <v>2848</v>
      </c>
      <c r="C1585" s="70" t="s">
        <v>3917</v>
      </c>
      <c r="D1585" s="88" t="s">
        <v>2688</v>
      </c>
      <c r="E1585" s="421">
        <v>20</v>
      </c>
      <c r="F1585" s="513">
        <v>0.995</v>
      </c>
      <c r="G1585" s="243" t="s">
        <v>2849</v>
      </c>
      <c r="H1585" s="88" t="s">
        <v>2850</v>
      </c>
      <c r="I1585" s="255">
        <v>411436</v>
      </c>
      <c r="J1585" s="255">
        <v>1230766</v>
      </c>
      <c r="K1585" s="196"/>
      <c r="L1585" s="248" t="s">
        <v>2794</v>
      </c>
    </row>
    <row r="1586" spans="1:12" s="8" customFormat="1" ht="15.75" customHeight="1">
      <c r="A1586" s="267">
        <v>24</v>
      </c>
      <c r="B1586" s="270" t="s">
        <v>2851</v>
      </c>
      <c r="C1586" s="70" t="s">
        <v>3918</v>
      </c>
      <c r="D1586" s="19" t="s">
        <v>2688</v>
      </c>
      <c r="E1586" s="472">
        <v>5</v>
      </c>
      <c r="F1586" s="532">
        <v>0.03</v>
      </c>
      <c r="G1586" s="254" t="s">
        <v>2852</v>
      </c>
      <c r="H1586" s="19" t="s">
        <v>431</v>
      </c>
      <c r="I1586" s="256">
        <v>411601</v>
      </c>
      <c r="J1586" s="256">
        <v>1231153</v>
      </c>
      <c r="K1586" s="196"/>
      <c r="L1586" s="249" t="s">
        <v>2794</v>
      </c>
    </row>
    <row r="1587" spans="1:12" s="8" customFormat="1" ht="15.75" customHeight="1">
      <c r="A1587" s="280"/>
      <c r="B1587" s="246" t="s">
        <v>2853</v>
      </c>
      <c r="C1587" s="62"/>
      <c r="D1587" s="20"/>
      <c r="E1587" s="425"/>
      <c r="F1587" s="490"/>
      <c r="G1587" s="64"/>
      <c r="H1587" s="20"/>
      <c r="I1587" s="304"/>
      <c r="J1587" s="304"/>
      <c r="K1587" s="278"/>
      <c r="L1587" s="250"/>
    </row>
    <row r="1588" spans="1:12" s="8" customFormat="1" ht="15.75" customHeight="1">
      <c r="A1588" s="241">
        <v>1</v>
      </c>
      <c r="B1588" s="253" t="s">
        <v>2854</v>
      </c>
      <c r="C1588" s="196" t="s">
        <v>3919</v>
      </c>
      <c r="D1588" s="241" t="s">
        <v>376</v>
      </c>
      <c r="E1588" s="471">
        <v>11</v>
      </c>
      <c r="F1588" s="531">
        <v>0.174</v>
      </c>
      <c r="G1588" s="253" t="s">
        <v>2855</v>
      </c>
      <c r="H1588" s="241" t="s">
        <v>2261</v>
      </c>
      <c r="I1588" s="326">
        <v>410895</v>
      </c>
      <c r="J1588" s="326">
        <v>1225845</v>
      </c>
      <c r="K1588" s="196"/>
      <c r="L1588" s="247" t="s">
        <v>2794</v>
      </c>
    </row>
    <row r="1589" spans="1:12" s="8" customFormat="1" ht="15.75" customHeight="1">
      <c r="A1589" s="88">
        <v>2</v>
      </c>
      <c r="B1589" s="243" t="s">
        <v>2856</v>
      </c>
      <c r="C1589" s="70" t="s">
        <v>3919</v>
      </c>
      <c r="D1589" s="88" t="s">
        <v>376</v>
      </c>
      <c r="E1589" s="421">
        <v>2</v>
      </c>
      <c r="F1589" s="513">
        <v>0.07</v>
      </c>
      <c r="G1589" s="243" t="s">
        <v>2857</v>
      </c>
      <c r="H1589" s="88" t="s">
        <v>2858</v>
      </c>
      <c r="I1589" s="255">
        <v>411251</v>
      </c>
      <c r="J1589" s="255">
        <v>1225878</v>
      </c>
      <c r="K1589" s="196"/>
      <c r="L1589" s="248" t="s">
        <v>2794</v>
      </c>
    </row>
    <row r="1590" spans="1:12" s="8" customFormat="1" ht="15.75" customHeight="1">
      <c r="A1590" s="88">
        <v>3</v>
      </c>
      <c r="B1590" s="243" t="s">
        <v>2859</v>
      </c>
      <c r="C1590" s="70" t="s">
        <v>3919</v>
      </c>
      <c r="D1590" s="88" t="s">
        <v>376</v>
      </c>
      <c r="E1590" s="421">
        <v>8.95</v>
      </c>
      <c r="F1590" s="513">
        <v>0.25</v>
      </c>
      <c r="G1590" s="243" t="s">
        <v>2860</v>
      </c>
      <c r="H1590" s="88" t="s">
        <v>2861</v>
      </c>
      <c r="I1590" s="255">
        <v>411348</v>
      </c>
      <c r="J1590" s="255">
        <v>1225883</v>
      </c>
      <c r="K1590" s="196"/>
      <c r="L1590" s="248" t="s">
        <v>2794</v>
      </c>
    </row>
    <row r="1591" spans="1:12" s="8" customFormat="1" ht="15.75" customHeight="1">
      <c r="A1591" s="88">
        <v>4</v>
      </c>
      <c r="B1591" s="243" t="s">
        <v>2779</v>
      </c>
      <c r="C1591" s="70" t="s">
        <v>3920</v>
      </c>
      <c r="D1591" s="88" t="s">
        <v>376</v>
      </c>
      <c r="E1591" s="421">
        <v>25</v>
      </c>
      <c r="F1591" s="513">
        <v>1.705</v>
      </c>
      <c r="G1591" s="243" t="s">
        <v>2780</v>
      </c>
      <c r="H1591" s="88" t="s">
        <v>2862</v>
      </c>
      <c r="I1591" s="255">
        <v>410698</v>
      </c>
      <c r="J1591" s="255">
        <v>1225930</v>
      </c>
      <c r="K1591" s="196"/>
      <c r="L1591" s="248" t="s">
        <v>2794</v>
      </c>
    </row>
    <row r="1592" spans="1:12" s="8" customFormat="1" ht="15.75" customHeight="1">
      <c r="A1592" s="88">
        <v>5</v>
      </c>
      <c r="B1592" s="243" t="s">
        <v>2863</v>
      </c>
      <c r="C1592" s="70" t="s">
        <v>3920</v>
      </c>
      <c r="D1592" s="88" t="s">
        <v>376</v>
      </c>
      <c r="E1592" s="421">
        <v>10.19</v>
      </c>
      <c r="F1592" s="513">
        <v>0.503</v>
      </c>
      <c r="G1592" s="243" t="s">
        <v>2864</v>
      </c>
      <c r="H1592" s="88" t="s">
        <v>2865</v>
      </c>
      <c r="I1592" s="255">
        <v>410382</v>
      </c>
      <c r="J1592" s="255">
        <v>1226374</v>
      </c>
      <c r="K1592" s="196"/>
      <c r="L1592" s="248" t="s">
        <v>2794</v>
      </c>
    </row>
    <row r="1593" spans="1:12" s="8" customFormat="1" ht="15.75" customHeight="1">
      <c r="A1593" s="88">
        <v>6</v>
      </c>
      <c r="B1593" s="243" t="s">
        <v>2866</v>
      </c>
      <c r="C1593" s="70" t="s">
        <v>3920</v>
      </c>
      <c r="D1593" s="88" t="s">
        <v>376</v>
      </c>
      <c r="E1593" s="421">
        <v>10</v>
      </c>
      <c r="F1593" s="513">
        <v>0.226</v>
      </c>
      <c r="G1593" s="243" t="s">
        <v>2867</v>
      </c>
      <c r="H1593" s="88" t="s">
        <v>2868</v>
      </c>
      <c r="I1593" s="255">
        <v>410292</v>
      </c>
      <c r="J1593" s="255">
        <v>1226942</v>
      </c>
      <c r="K1593" s="196"/>
      <c r="L1593" s="248" t="s">
        <v>2794</v>
      </c>
    </row>
    <row r="1594" spans="1:12" s="8" customFormat="1" ht="15.75" customHeight="1">
      <c r="A1594" s="88">
        <v>7</v>
      </c>
      <c r="B1594" s="243" t="s">
        <v>2742</v>
      </c>
      <c r="C1594" s="70" t="s">
        <v>3921</v>
      </c>
      <c r="D1594" s="88" t="s">
        <v>376</v>
      </c>
      <c r="E1594" s="421">
        <v>15</v>
      </c>
      <c r="F1594" s="513">
        <v>0.37</v>
      </c>
      <c r="G1594" s="243" t="s">
        <v>2744</v>
      </c>
      <c r="H1594" s="88" t="s">
        <v>2869</v>
      </c>
      <c r="I1594" s="255">
        <v>410142</v>
      </c>
      <c r="J1594" s="255">
        <v>1227250</v>
      </c>
      <c r="K1594" s="196"/>
      <c r="L1594" s="248" t="s">
        <v>2794</v>
      </c>
    </row>
    <row r="1595" spans="1:12" s="8" customFormat="1" ht="15.75" customHeight="1">
      <c r="A1595" s="19">
        <v>8</v>
      </c>
      <c r="B1595" s="254" t="s">
        <v>2870</v>
      </c>
      <c r="C1595" s="70" t="s">
        <v>3921</v>
      </c>
      <c r="D1595" s="19" t="s">
        <v>376</v>
      </c>
      <c r="E1595" s="472">
        <v>15</v>
      </c>
      <c r="F1595" s="532">
        <v>0.877</v>
      </c>
      <c r="G1595" s="254" t="s">
        <v>2871</v>
      </c>
      <c r="H1595" s="19" t="s">
        <v>2872</v>
      </c>
      <c r="I1595" s="256">
        <v>410138</v>
      </c>
      <c r="J1595" s="256">
        <v>1227370</v>
      </c>
      <c r="K1595" s="196"/>
      <c r="L1595" s="249" t="s">
        <v>2794</v>
      </c>
    </row>
    <row r="1596" spans="1:12" s="251" customFormat="1" ht="15.75" customHeight="1">
      <c r="A1596" s="752" t="s">
        <v>2873</v>
      </c>
      <c r="B1596" s="753"/>
      <c r="C1596" s="62"/>
      <c r="D1596" s="52"/>
      <c r="E1596" s="467"/>
      <c r="F1596" s="528"/>
      <c r="G1596" s="586"/>
      <c r="H1596" s="376"/>
      <c r="I1596" s="412"/>
      <c r="J1596" s="412"/>
      <c r="K1596" s="376"/>
      <c r="L1596" s="250"/>
    </row>
    <row r="1597" spans="1:12" s="8" customFormat="1" ht="15.75" customHeight="1">
      <c r="A1597" s="60"/>
      <c r="B1597" s="246" t="s">
        <v>2853</v>
      </c>
      <c r="C1597" s="62"/>
      <c r="D1597" s="246"/>
      <c r="E1597" s="467"/>
      <c r="F1597" s="528"/>
      <c r="G1597" s="246"/>
      <c r="H1597" s="60"/>
      <c r="I1597" s="322"/>
      <c r="J1597" s="322"/>
      <c r="K1597" s="60"/>
      <c r="L1597" s="250"/>
    </row>
    <row r="1598" spans="1:12" s="8" customFormat="1" ht="15.75" customHeight="1">
      <c r="A1598" s="241">
        <v>1</v>
      </c>
      <c r="B1598" s="253" t="s">
        <v>2874</v>
      </c>
      <c r="C1598" s="196" t="s">
        <v>3580</v>
      </c>
      <c r="D1598" s="241" t="s">
        <v>376</v>
      </c>
      <c r="E1598" s="471">
        <v>2</v>
      </c>
      <c r="F1598" s="531">
        <v>0.101</v>
      </c>
      <c r="G1598" s="253" t="s">
        <v>2875</v>
      </c>
      <c r="H1598" s="241" t="s">
        <v>2876</v>
      </c>
      <c r="I1598" s="326">
        <v>411378</v>
      </c>
      <c r="J1598" s="326">
        <v>1226219</v>
      </c>
      <c r="K1598" s="196"/>
      <c r="L1598" s="247" t="s">
        <v>2877</v>
      </c>
    </row>
    <row r="1599" spans="1:12" s="8" customFormat="1" ht="15.75" customHeight="1">
      <c r="A1599" s="88">
        <v>2</v>
      </c>
      <c r="B1599" s="243" t="s">
        <v>2878</v>
      </c>
      <c r="C1599" s="196" t="s">
        <v>3580</v>
      </c>
      <c r="D1599" s="88" t="s">
        <v>376</v>
      </c>
      <c r="E1599" s="421">
        <v>4</v>
      </c>
      <c r="F1599" s="513">
        <v>0.12</v>
      </c>
      <c r="G1599" s="243" t="s">
        <v>2879</v>
      </c>
      <c r="H1599" s="88" t="s">
        <v>2880</v>
      </c>
      <c r="I1599" s="255">
        <v>411281</v>
      </c>
      <c r="J1599" s="255">
        <v>1226694</v>
      </c>
      <c r="K1599" s="196"/>
      <c r="L1599" s="248" t="s">
        <v>2877</v>
      </c>
    </row>
    <row r="1600" spans="1:12" s="8" customFormat="1" ht="15.75" customHeight="1">
      <c r="A1600" s="19">
        <v>3</v>
      </c>
      <c r="B1600" s="254" t="s">
        <v>2764</v>
      </c>
      <c r="C1600" s="196" t="s">
        <v>3580</v>
      </c>
      <c r="D1600" s="19" t="s">
        <v>376</v>
      </c>
      <c r="E1600" s="472">
        <v>10</v>
      </c>
      <c r="F1600" s="532">
        <v>0.109</v>
      </c>
      <c r="G1600" s="254" t="s">
        <v>2881</v>
      </c>
      <c r="H1600" s="19" t="s">
        <v>1230</v>
      </c>
      <c r="I1600" s="256">
        <v>411257</v>
      </c>
      <c r="J1600" s="256">
        <v>1226723</v>
      </c>
      <c r="K1600" s="196"/>
      <c r="L1600" s="249" t="s">
        <v>2877</v>
      </c>
    </row>
    <row r="1601" spans="1:12" s="8" customFormat="1" ht="15.75" customHeight="1">
      <c r="A1601" s="60"/>
      <c r="B1601" s="246" t="s">
        <v>2770</v>
      </c>
      <c r="C1601" s="62"/>
      <c r="D1601" s="64"/>
      <c r="E1601" s="425"/>
      <c r="F1601" s="490"/>
      <c r="G1601" s="64"/>
      <c r="H1601" s="20"/>
      <c r="I1601" s="304"/>
      <c r="J1601" s="304"/>
      <c r="K1601" s="278"/>
      <c r="L1601" s="250"/>
    </row>
    <row r="1602" spans="1:12" s="8" customFormat="1" ht="15.75" customHeight="1">
      <c r="A1602" s="241">
        <v>1</v>
      </c>
      <c r="B1602" s="253" t="s">
        <v>2882</v>
      </c>
      <c r="C1602" s="196" t="s">
        <v>3922</v>
      </c>
      <c r="D1602" s="196" t="s">
        <v>2688</v>
      </c>
      <c r="E1602" s="571">
        <v>43</v>
      </c>
      <c r="F1602" s="531">
        <v>0.5</v>
      </c>
      <c r="G1602" s="253" t="s">
        <v>2883</v>
      </c>
      <c r="H1602" s="241" t="s">
        <v>2884</v>
      </c>
      <c r="I1602" s="326">
        <v>412486</v>
      </c>
      <c r="J1602" s="326">
        <v>1229538</v>
      </c>
      <c r="K1602" s="196"/>
      <c r="L1602" s="247" t="s">
        <v>2885</v>
      </c>
    </row>
    <row r="1603" spans="1:12" s="8" customFormat="1" ht="15.75" customHeight="1">
      <c r="A1603" s="88">
        <v>2</v>
      </c>
      <c r="B1603" s="243" t="s">
        <v>2886</v>
      </c>
      <c r="C1603" s="196" t="s">
        <v>3922</v>
      </c>
      <c r="D1603" s="70" t="s">
        <v>2688</v>
      </c>
      <c r="E1603" s="430">
        <v>45</v>
      </c>
      <c r="F1603" s="513">
        <v>0.6</v>
      </c>
      <c r="G1603" s="243" t="s">
        <v>2887</v>
      </c>
      <c r="H1603" s="88" t="s">
        <v>2888</v>
      </c>
      <c r="I1603" s="255">
        <v>412086</v>
      </c>
      <c r="J1603" s="255">
        <v>1229171</v>
      </c>
      <c r="K1603" s="196"/>
      <c r="L1603" s="248" t="s">
        <v>2885</v>
      </c>
    </row>
    <row r="1604" spans="1:12" s="8" customFormat="1" ht="15.75" customHeight="1">
      <c r="A1604" s="88">
        <v>3</v>
      </c>
      <c r="B1604" s="243" t="s">
        <v>2889</v>
      </c>
      <c r="C1604" s="196" t="s">
        <v>3922</v>
      </c>
      <c r="D1604" s="70" t="s">
        <v>2688</v>
      </c>
      <c r="E1604" s="430">
        <v>40</v>
      </c>
      <c r="F1604" s="513">
        <v>0.6</v>
      </c>
      <c r="G1604" s="243" t="s">
        <v>2890</v>
      </c>
      <c r="H1604" s="88" t="s">
        <v>2888</v>
      </c>
      <c r="I1604" s="255">
        <v>412086</v>
      </c>
      <c r="J1604" s="255">
        <v>1229171</v>
      </c>
      <c r="K1604" s="196"/>
      <c r="L1604" s="248" t="s">
        <v>2885</v>
      </c>
    </row>
    <row r="1605" spans="1:12" s="8" customFormat="1" ht="15.75" customHeight="1">
      <c r="A1605" s="88">
        <v>4</v>
      </c>
      <c r="B1605" s="243" t="s">
        <v>2891</v>
      </c>
      <c r="C1605" s="196" t="s">
        <v>3922</v>
      </c>
      <c r="D1605" s="70" t="s">
        <v>2688</v>
      </c>
      <c r="E1605" s="430">
        <v>25</v>
      </c>
      <c r="F1605" s="513">
        <v>0.3</v>
      </c>
      <c r="G1605" s="243" t="s">
        <v>2892</v>
      </c>
      <c r="H1605" s="88" t="s">
        <v>2893</v>
      </c>
      <c r="I1605" s="255">
        <v>411590</v>
      </c>
      <c r="J1605" s="255">
        <v>1228416</v>
      </c>
      <c r="K1605" s="196"/>
      <c r="L1605" s="248" t="s">
        <v>2885</v>
      </c>
    </row>
    <row r="1606" spans="1:12" s="8" customFormat="1" ht="15.75" customHeight="1">
      <c r="A1606" s="88">
        <v>5</v>
      </c>
      <c r="B1606" s="243" t="s">
        <v>2894</v>
      </c>
      <c r="C1606" s="196" t="s">
        <v>3922</v>
      </c>
      <c r="D1606" s="70" t="s">
        <v>2688</v>
      </c>
      <c r="E1606" s="430">
        <v>30</v>
      </c>
      <c r="F1606" s="513">
        <v>0.3</v>
      </c>
      <c r="G1606" s="243" t="s">
        <v>2895</v>
      </c>
      <c r="H1606" s="88" t="s">
        <v>2896</v>
      </c>
      <c r="I1606" s="255">
        <v>411933</v>
      </c>
      <c r="J1606" s="255">
        <v>1229069</v>
      </c>
      <c r="K1606" s="196"/>
      <c r="L1606" s="248" t="s">
        <v>2885</v>
      </c>
    </row>
    <row r="1607" spans="1:12" s="8" customFormat="1" ht="15.75" customHeight="1">
      <c r="A1607" s="19">
        <v>6</v>
      </c>
      <c r="B1607" s="254" t="s">
        <v>2897</v>
      </c>
      <c r="C1607" s="196" t="s">
        <v>3922</v>
      </c>
      <c r="D1607" s="195" t="s">
        <v>2688</v>
      </c>
      <c r="E1607" s="426">
        <v>35</v>
      </c>
      <c r="F1607" s="532">
        <v>0.5</v>
      </c>
      <c r="G1607" s="254" t="s">
        <v>2898</v>
      </c>
      <c r="H1607" s="19" t="s">
        <v>2899</v>
      </c>
      <c r="I1607" s="256">
        <v>411069</v>
      </c>
      <c r="J1607" s="256">
        <v>1228026</v>
      </c>
      <c r="K1607" s="196"/>
      <c r="L1607" s="249" t="s">
        <v>2885</v>
      </c>
    </row>
    <row r="1608" spans="1:12" s="8" customFormat="1" ht="15.75" customHeight="1">
      <c r="A1608" s="752" t="s">
        <v>2900</v>
      </c>
      <c r="B1608" s="753"/>
      <c r="C1608" s="62"/>
      <c r="D1608" s="49"/>
      <c r="E1608" s="425"/>
      <c r="F1608" s="490"/>
      <c r="G1608" s="286"/>
      <c r="H1608" s="31"/>
      <c r="I1608" s="332"/>
      <c r="J1608" s="332"/>
      <c r="K1608" s="31"/>
      <c r="L1608" s="250"/>
    </row>
    <row r="1609" spans="1:12" s="8" customFormat="1" ht="15.75" customHeight="1">
      <c r="A1609" s="280"/>
      <c r="B1609" s="246" t="s">
        <v>2901</v>
      </c>
      <c r="C1609" s="62"/>
      <c r="D1609" s="246"/>
      <c r="E1609" s="425"/>
      <c r="F1609" s="490"/>
      <c r="G1609" s="64"/>
      <c r="H1609" s="20"/>
      <c r="I1609" s="304"/>
      <c r="J1609" s="304"/>
      <c r="K1609" s="20"/>
      <c r="L1609" s="250"/>
    </row>
    <row r="1610" spans="1:12" s="8" customFormat="1" ht="15.75" customHeight="1">
      <c r="A1610" s="241">
        <v>1</v>
      </c>
      <c r="B1610" s="346" t="s">
        <v>1168</v>
      </c>
      <c r="C1610" s="196" t="s">
        <v>197</v>
      </c>
      <c r="D1610" s="196" t="s">
        <v>2688</v>
      </c>
      <c r="E1610" s="571">
        <v>2</v>
      </c>
      <c r="F1610" s="531">
        <v>0.07</v>
      </c>
      <c r="G1610" s="253" t="s">
        <v>2248</v>
      </c>
      <c r="H1610" s="241" t="s">
        <v>2483</v>
      </c>
      <c r="I1610" s="323">
        <v>415821</v>
      </c>
      <c r="J1610" s="323">
        <v>1230583</v>
      </c>
      <c r="K1610" s="196"/>
      <c r="L1610" s="247" t="s">
        <v>2902</v>
      </c>
    </row>
    <row r="1611" spans="1:12" s="8" customFormat="1" ht="15.75" customHeight="1">
      <c r="A1611" s="88">
        <v>2</v>
      </c>
      <c r="B1611" s="71" t="s">
        <v>921</v>
      </c>
      <c r="C1611" s="196" t="s">
        <v>197</v>
      </c>
      <c r="D1611" s="70" t="s">
        <v>2688</v>
      </c>
      <c r="E1611" s="430">
        <v>3</v>
      </c>
      <c r="F1611" s="513">
        <v>0.05</v>
      </c>
      <c r="G1611" s="243" t="s">
        <v>2251</v>
      </c>
      <c r="H1611" s="88" t="s">
        <v>2483</v>
      </c>
      <c r="I1611" s="324">
        <v>415821</v>
      </c>
      <c r="J1611" s="324">
        <v>1230583</v>
      </c>
      <c r="K1611" s="196"/>
      <c r="L1611" s="248" t="s">
        <v>2902</v>
      </c>
    </row>
    <row r="1612" spans="1:12" s="8" customFormat="1" ht="15.75" customHeight="1">
      <c r="A1612" s="241">
        <v>3</v>
      </c>
      <c r="B1612" s="71" t="s">
        <v>994</v>
      </c>
      <c r="C1612" s="196" t="s">
        <v>197</v>
      </c>
      <c r="D1612" s="70" t="s">
        <v>2688</v>
      </c>
      <c r="E1612" s="430">
        <v>12.96</v>
      </c>
      <c r="F1612" s="513">
        <v>0.82</v>
      </c>
      <c r="G1612" s="243" t="s">
        <v>1690</v>
      </c>
      <c r="H1612" s="88" t="s">
        <v>2597</v>
      </c>
      <c r="I1612" s="324">
        <v>415542.0693</v>
      </c>
      <c r="J1612" s="324">
        <v>1230486.3739</v>
      </c>
      <c r="K1612" s="196"/>
      <c r="L1612" s="248" t="s">
        <v>2902</v>
      </c>
    </row>
    <row r="1613" spans="1:12" s="8" customFormat="1" ht="15.75" customHeight="1">
      <c r="A1613" s="88">
        <v>4</v>
      </c>
      <c r="B1613" s="71" t="s">
        <v>924</v>
      </c>
      <c r="C1613" s="196" t="s">
        <v>197</v>
      </c>
      <c r="D1613" s="70" t="s">
        <v>2688</v>
      </c>
      <c r="E1613" s="430">
        <v>6</v>
      </c>
      <c r="F1613" s="513">
        <v>0.15</v>
      </c>
      <c r="G1613" s="243" t="s">
        <v>2429</v>
      </c>
      <c r="H1613" s="88" t="s">
        <v>2903</v>
      </c>
      <c r="I1613" s="324">
        <v>415221</v>
      </c>
      <c r="J1613" s="324">
        <v>1230360</v>
      </c>
      <c r="K1613" s="196"/>
      <c r="L1613" s="248" t="s">
        <v>2902</v>
      </c>
    </row>
    <row r="1614" spans="1:12" s="8" customFormat="1" ht="15.75" customHeight="1">
      <c r="A1614" s="241">
        <v>5</v>
      </c>
      <c r="B1614" s="71" t="s">
        <v>10</v>
      </c>
      <c r="C1614" s="196" t="s">
        <v>197</v>
      </c>
      <c r="D1614" s="70" t="s">
        <v>2688</v>
      </c>
      <c r="E1614" s="430">
        <v>9</v>
      </c>
      <c r="F1614" s="513">
        <v>0.65</v>
      </c>
      <c r="G1614" s="243" t="s">
        <v>1691</v>
      </c>
      <c r="H1614" s="88" t="s">
        <v>2904</v>
      </c>
      <c r="I1614" s="324">
        <v>415093</v>
      </c>
      <c r="J1614" s="324">
        <v>1230314</v>
      </c>
      <c r="K1614" s="196"/>
      <c r="L1614" s="248" t="s">
        <v>2902</v>
      </c>
    </row>
    <row r="1615" spans="1:12" s="8" customFormat="1" ht="15.75" customHeight="1">
      <c r="A1615" s="88">
        <v>6</v>
      </c>
      <c r="B1615" s="71" t="s">
        <v>11</v>
      </c>
      <c r="C1615" s="196" t="s">
        <v>197</v>
      </c>
      <c r="D1615" s="70" t="s">
        <v>2688</v>
      </c>
      <c r="E1615" s="430">
        <v>6</v>
      </c>
      <c r="F1615" s="513">
        <v>0.23</v>
      </c>
      <c r="G1615" s="243" t="s">
        <v>1693</v>
      </c>
      <c r="H1615" s="88" t="s">
        <v>2905</v>
      </c>
      <c r="I1615" s="324">
        <v>414927</v>
      </c>
      <c r="J1615" s="324">
        <v>1230247.2862</v>
      </c>
      <c r="K1615" s="196"/>
      <c r="L1615" s="248" t="s">
        <v>2902</v>
      </c>
    </row>
    <row r="1616" spans="1:12" s="8" customFormat="1" ht="15.75" customHeight="1">
      <c r="A1616" s="241">
        <v>7</v>
      </c>
      <c r="B1616" s="71" t="s">
        <v>1032</v>
      </c>
      <c r="C1616" s="196" t="s">
        <v>197</v>
      </c>
      <c r="D1616" s="70" t="s">
        <v>2688</v>
      </c>
      <c r="E1616" s="430">
        <v>12</v>
      </c>
      <c r="F1616" s="513">
        <v>0.128</v>
      </c>
      <c r="G1616" s="243" t="s">
        <v>2424</v>
      </c>
      <c r="H1616" s="88" t="s">
        <v>2906</v>
      </c>
      <c r="I1616" s="324">
        <v>414638</v>
      </c>
      <c r="J1616" s="324">
        <v>1229900</v>
      </c>
      <c r="K1616" s="196"/>
      <c r="L1616" s="248" t="s">
        <v>2902</v>
      </c>
    </row>
    <row r="1617" spans="1:12" s="8" customFormat="1" ht="15.75" customHeight="1">
      <c r="A1617" s="88">
        <v>8</v>
      </c>
      <c r="B1617" s="345" t="s">
        <v>2778</v>
      </c>
      <c r="C1617" s="196" t="s">
        <v>197</v>
      </c>
      <c r="D1617" s="195" t="s">
        <v>2688</v>
      </c>
      <c r="E1617" s="426">
        <v>3</v>
      </c>
      <c r="F1617" s="532">
        <v>0.2</v>
      </c>
      <c r="G1617" s="254" t="s">
        <v>2907</v>
      </c>
      <c r="H1617" s="19" t="s">
        <v>2903</v>
      </c>
      <c r="I1617" s="325">
        <v>415221</v>
      </c>
      <c r="J1617" s="325">
        <v>1230360</v>
      </c>
      <c r="K1617" s="196"/>
      <c r="L1617" s="249" t="s">
        <v>2902</v>
      </c>
    </row>
    <row r="1618" spans="1:12" s="8" customFormat="1" ht="15.75" customHeight="1">
      <c r="A1618" s="241">
        <v>9</v>
      </c>
      <c r="B1618" s="346" t="s">
        <v>2709</v>
      </c>
      <c r="C1618" s="196" t="s">
        <v>197</v>
      </c>
      <c r="D1618" s="196" t="s">
        <v>2688</v>
      </c>
      <c r="E1618" s="571">
        <v>6</v>
      </c>
      <c r="F1618" s="531">
        <v>0.27</v>
      </c>
      <c r="G1618" s="253" t="s">
        <v>2710</v>
      </c>
      <c r="H1618" s="241" t="s">
        <v>2908</v>
      </c>
      <c r="I1618" s="326">
        <v>415216.9285</v>
      </c>
      <c r="J1618" s="326">
        <v>1230365.8253</v>
      </c>
      <c r="K1618" s="196"/>
      <c r="L1618" s="247" t="s">
        <v>2902</v>
      </c>
    </row>
    <row r="1619" spans="1:12" s="8" customFormat="1" ht="15.75" customHeight="1">
      <c r="A1619" s="88">
        <v>10</v>
      </c>
      <c r="B1619" s="71" t="s">
        <v>2909</v>
      </c>
      <c r="C1619" s="196" t="s">
        <v>197</v>
      </c>
      <c r="D1619" s="70" t="s">
        <v>2688</v>
      </c>
      <c r="E1619" s="430">
        <v>35</v>
      </c>
      <c r="F1619" s="513">
        <v>1.175</v>
      </c>
      <c r="G1619" s="243" t="s">
        <v>2910</v>
      </c>
      <c r="H1619" s="88" t="s">
        <v>2911</v>
      </c>
      <c r="I1619" s="324">
        <v>414898.1917</v>
      </c>
      <c r="J1619" s="324">
        <v>1230456.464</v>
      </c>
      <c r="K1619" s="196"/>
      <c r="L1619" s="248" t="s">
        <v>2902</v>
      </c>
    </row>
    <row r="1620" spans="1:12" s="8" customFormat="1" ht="15.75" customHeight="1">
      <c r="A1620" s="241">
        <v>11</v>
      </c>
      <c r="B1620" s="345" t="s">
        <v>2912</v>
      </c>
      <c r="C1620" s="196" t="s">
        <v>197</v>
      </c>
      <c r="D1620" s="195" t="s">
        <v>2688</v>
      </c>
      <c r="E1620" s="426">
        <v>15</v>
      </c>
      <c r="F1620" s="532">
        <v>0.97</v>
      </c>
      <c r="G1620" s="254" t="s">
        <v>2913</v>
      </c>
      <c r="H1620" s="19" t="s">
        <v>2911</v>
      </c>
      <c r="I1620" s="256">
        <v>414898</v>
      </c>
      <c r="J1620" s="256">
        <v>1230455</v>
      </c>
      <c r="K1620" s="196"/>
      <c r="L1620" s="249" t="s">
        <v>2902</v>
      </c>
    </row>
    <row r="1621" spans="1:12" s="8" customFormat="1" ht="15.75" customHeight="1">
      <c r="A1621" s="60"/>
      <c r="B1621" s="246" t="s">
        <v>2770</v>
      </c>
      <c r="C1621" s="62"/>
      <c r="D1621" s="246"/>
      <c r="E1621" s="427"/>
      <c r="F1621" s="490"/>
      <c r="G1621" s="64"/>
      <c r="H1621" s="20"/>
      <c r="I1621" s="304"/>
      <c r="J1621" s="304"/>
      <c r="K1621" s="20"/>
      <c r="L1621" s="250"/>
    </row>
    <row r="1622" spans="1:12" s="8" customFormat="1" ht="15.75" customHeight="1">
      <c r="A1622" s="241">
        <v>1</v>
      </c>
      <c r="B1622" s="346" t="s">
        <v>2754</v>
      </c>
      <c r="C1622" s="196" t="s">
        <v>197</v>
      </c>
      <c r="D1622" s="196" t="s">
        <v>2688</v>
      </c>
      <c r="E1622" s="571">
        <v>6</v>
      </c>
      <c r="F1622" s="531">
        <v>0.409</v>
      </c>
      <c r="G1622" s="253" t="s">
        <v>2755</v>
      </c>
      <c r="H1622" s="241" t="s">
        <v>2914</v>
      </c>
      <c r="I1622" s="326">
        <v>414372.7348</v>
      </c>
      <c r="J1622" s="326">
        <v>1232098.22</v>
      </c>
      <c r="K1622" s="196"/>
      <c r="L1622" s="247" t="s">
        <v>2915</v>
      </c>
    </row>
    <row r="1623" spans="1:12" s="8" customFormat="1" ht="15.75" customHeight="1">
      <c r="A1623" s="88">
        <v>2</v>
      </c>
      <c r="B1623" s="71" t="s">
        <v>2778</v>
      </c>
      <c r="C1623" s="70" t="s">
        <v>197</v>
      </c>
      <c r="D1623" s="70" t="s">
        <v>2688</v>
      </c>
      <c r="E1623" s="430">
        <v>5</v>
      </c>
      <c r="F1623" s="513">
        <v>0.2</v>
      </c>
      <c r="G1623" s="243" t="s">
        <v>2907</v>
      </c>
      <c r="H1623" s="88" t="s">
        <v>2916</v>
      </c>
      <c r="I1623" s="255">
        <v>414266</v>
      </c>
      <c r="J1623" s="255">
        <v>1231919</v>
      </c>
      <c r="K1623" s="196"/>
      <c r="L1623" s="248" t="s">
        <v>2915</v>
      </c>
    </row>
    <row r="1624" spans="1:12" s="8" customFormat="1" ht="15.75" customHeight="1">
      <c r="A1624" s="241">
        <v>3</v>
      </c>
      <c r="B1624" s="71" t="s">
        <v>2764</v>
      </c>
      <c r="C1624" s="70" t="s">
        <v>197</v>
      </c>
      <c r="D1624" s="70" t="s">
        <v>2688</v>
      </c>
      <c r="E1624" s="430">
        <v>14</v>
      </c>
      <c r="F1624" s="513">
        <v>0.5</v>
      </c>
      <c r="G1624" s="243" t="s">
        <v>2881</v>
      </c>
      <c r="H1624" s="88" t="s">
        <v>2914</v>
      </c>
      <c r="I1624" s="255">
        <v>414373</v>
      </c>
      <c r="J1624" s="255">
        <v>1232098</v>
      </c>
      <c r="K1624" s="196"/>
      <c r="L1624" s="248" t="s">
        <v>2915</v>
      </c>
    </row>
    <row r="1625" spans="1:12" s="8" customFormat="1" ht="15.75" customHeight="1">
      <c r="A1625" s="88">
        <v>4</v>
      </c>
      <c r="B1625" s="71" t="s">
        <v>2917</v>
      </c>
      <c r="C1625" s="70" t="s">
        <v>197</v>
      </c>
      <c r="D1625" s="70" t="s">
        <v>2688</v>
      </c>
      <c r="E1625" s="430">
        <v>4</v>
      </c>
      <c r="F1625" s="513">
        <v>0.15</v>
      </c>
      <c r="G1625" s="243" t="s">
        <v>2918</v>
      </c>
      <c r="H1625" s="88" t="s">
        <v>2919</v>
      </c>
      <c r="I1625" s="255">
        <v>413997</v>
      </c>
      <c r="J1625" s="255">
        <v>1231579</v>
      </c>
      <c r="K1625" s="196"/>
      <c r="L1625" s="248" t="s">
        <v>2915</v>
      </c>
    </row>
    <row r="1626" spans="1:12" s="8" customFormat="1" ht="15.75" customHeight="1">
      <c r="A1626" s="241">
        <v>5</v>
      </c>
      <c r="B1626" s="71" t="s">
        <v>2701</v>
      </c>
      <c r="C1626" s="70" t="s">
        <v>197</v>
      </c>
      <c r="D1626" s="70" t="s">
        <v>2688</v>
      </c>
      <c r="E1626" s="430">
        <v>5</v>
      </c>
      <c r="F1626" s="513">
        <v>0.2</v>
      </c>
      <c r="G1626" s="243" t="s">
        <v>2702</v>
      </c>
      <c r="H1626" s="88" t="s">
        <v>2919</v>
      </c>
      <c r="I1626" s="255">
        <v>413997</v>
      </c>
      <c r="J1626" s="255">
        <v>1231579</v>
      </c>
      <c r="K1626" s="196"/>
      <c r="L1626" s="248" t="s">
        <v>2915</v>
      </c>
    </row>
    <row r="1627" spans="1:12" s="8" customFormat="1" ht="15.75" customHeight="1">
      <c r="A1627" s="88">
        <v>6</v>
      </c>
      <c r="B1627" s="71" t="s">
        <v>2920</v>
      </c>
      <c r="C1627" s="70" t="s">
        <v>197</v>
      </c>
      <c r="D1627" s="70" t="s">
        <v>2688</v>
      </c>
      <c r="E1627" s="430">
        <v>28</v>
      </c>
      <c r="F1627" s="513">
        <v>0.5</v>
      </c>
      <c r="G1627" s="243" t="s">
        <v>2921</v>
      </c>
      <c r="H1627" s="88" t="s">
        <v>2922</v>
      </c>
      <c r="I1627" s="255">
        <v>413936</v>
      </c>
      <c r="J1627" s="255">
        <v>1231502</v>
      </c>
      <c r="K1627" s="196"/>
      <c r="L1627" s="248" t="s">
        <v>2915</v>
      </c>
    </row>
    <row r="1628" spans="1:12" s="8" customFormat="1" ht="15.75" customHeight="1">
      <c r="A1628" s="241">
        <v>7</v>
      </c>
      <c r="B1628" s="345" t="s">
        <v>2923</v>
      </c>
      <c r="C1628" s="70" t="s">
        <v>197</v>
      </c>
      <c r="D1628" s="195" t="s">
        <v>2688</v>
      </c>
      <c r="E1628" s="426">
        <v>26</v>
      </c>
      <c r="F1628" s="532">
        <v>0.1</v>
      </c>
      <c r="G1628" s="254" t="s">
        <v>2924</v>
      </c>
      <c r="H1628" s="19" t="s">
        <v>2925</v>
      </c>
      <c r="I1628" s="256">
        <v>413287</v>
      </c>
      <c r="J1628" s="256">
        <v>1231407</v>
      </c>
      <c r="K1628" s="196"/>
      <c r="L1628" s="249" t="s">
        <v>2915</v>
      </c>
    </row>
    <row r="1629" spans="1:12" s="8" customFormat="1" ht="15.75" customHeight="1">
      <c r="A1629" s="88">
        <v>8</v>
      </c>
      <c r="B1629" s="346" t="s">
        <v>2464</v>
      </c>
      <c r="C1629" s="70" t="s">
        <v>197</v>
      </c>
      <c r="D1629" s="196" t="s">
        <v>2688</v>
      </c>
      <c r="E1629" s="571">
        <v>15</v>
      </c>
      <c r="F1629" s="531">
        <v>0.05</v>
      </c>
      <c r="G1629" s="253" t="s">
        <v>2465</v>
      </c>
      <c r="H1629" s="241" t="s">
        <v>1701</v>
      </c>
      <c r="I1629" s="326">
        <v>412614</v>
      </c>
      <c r="J1629" s="326">
        <v>1231042</v>
      </c>
      <c r="K1629" s="196"/>
      <c r="L1629" s="247" t="s">
        <v>2915</v>
      </c>
    </row>
    <row r="1630" spans="1:12" s="8" customFormat="1" ht="15.75" customHeight="1">
      <c r="A1630" s="241">
        <v>9</v>
      </c>
      <c r="B1630" s="345" t="s">
        <v>2466</v>
      </c>
      <c r="C1630" s="70" t="s">
        <v>197</v>
      </c>
      <c r="D1630" s="195" t="s">
        <v>2688</v>
      </c>
      <c r="E1630" s="426">
        <v>18</v>
      </c>
      <c r="F1630" s="532">
        <v>0.05</v>
      </c>
      <c r="G1630" s="254" t="s">
        <v>2467</v>
      </c>
      <c r="H1630" s="19" t="s">
        <v>1701</v>
      </c>
      <c r="I1630" s="256">
        <v>412614</v>
      </c>
      <c r="J1630" s="256">
        <v>1231042</v>
      </c>
      <c r="K1630" s="196"/>
      <c r="L1630" s="249" t="s">
        <v>2915</v>
      </c>
    </row>
    <row r="1631" spans="1:12" s="8" customFormat="1" ht="15.75" customHeight="1">
      <c r="A1631" s="60"/>
      <c r="B1631" s="246" t="s">
        <v>2926</v>
      </c>
      <c r="C1631" s="62"/>
      <c r="D1631" s="246"/>
      <c r="E1631" s="425"/>
      <c r="F1631" s="490"/>
      <c r="G1631" s="64"/>
      <c r="H1631" s="20"/>
      <c r="I1631" s="304"/>
      <c r="J1631" s="304"/>
      <c r="K1631" s="20"/>
      <c r="L1631" s="250"/>
    </row>
    <row r="1632" spans="1:12" s="8" customFormat="1" ht="15.75" customHeight="1">
      <c r="A1632" s="241">
        <v>1</v>
      </c>
      <c r="B1632" s="572" t="s">
        <v>2927</v>
      </c>
      <c r="C1632" s="196" t="s">
        <v>164</v>
      </c>
      <c r="D1632" s="196" t="s">
        <v>2688</v>
      </c>
      <c r="E1632" s="573">
        <v>26</v>
      </c>
      <c r="F1632" s="546">
        <v>1.338</v>
      </c>
      <c r="G1632" s="649" t="s">
        <v>2928</v>
      </c>
      <c r="H1632" s="241" t="s">
        <v>2929</v>
      </c>
      <c r="I1632" s="326">
        <v>411482</v>
      </c>
      <c r="J1632" s="326">
        <v>1233882</v>
      </c>
      <c r="K1632" s="196"/>
      <c r="L1632" s="247" t="s">
        <v>2930</v>
      </c>
    </row>
    <row r="1633" spans="1:12" s="8" customFormat="1" ht="15.75" customHeight="1">
      <c r="A1633" s="19">
        <v>2</v>
      </c>
      <c r="B1633" s="574" t="s">
        <v>2735</v>
      </c>
      <c r="C1633" s="196" t="s">
        <v>164</v>
      </c>
      <c r="D1633" s="195" t="s">
        <v>2688</v>
      </c>
      <c r="E1633" s="575">
        <v>25</v>
      </c>
      <c r="F1633" s="526">
        <v>0.8</v>
      </c>
      <c r="G1633" s="650" t="s">
        <v>2736</v>
      </c>
      <c r="H1633" s="19" t="s">
        <v>2931</v>
      </c>
      <c r="I1633" s="256">
        <v>411335</v>
      </c>
      <c r="J1633" s="256">
        <v>1232814</v>
      </c>
      <c r="K1633" s="196"/>
      <c r="L1633" s="249" t="s">
        <v>2930</v>
      </c>
    </row>
    <row r="1634" spans="1:12" s="8" customFormat="1" ht="15.75" customHeight="1">
      <c r="A1634" s="60"/>
      <c r="B1634" s="246" t="s">
        <v>2932</v>
      </c>
      <c r="C1634" s="62"/>
      <c r="D1634" s="246"/>
      <c r="E1634" s="425"/>
      <c r="F1634" s="490"/>
      <c r="G1634" s="64"/>
      <c r="H1634" s="20"/>
      <c r="I1634" s="304"/>
      <c r="J1634" s="304"/>
      <c r="K1634" s="20"/>
      <c r="L1634" s="250"/>
    </row>
    <row r="1635" spans="1:12" s="8" customFormat="1" ht="15.75" customHeight="1">
      <c r="A1635" s="241">
        <v>1</v>
      </c>
      <c r="B1635" s="346" t="s">
        <v>2933</v>
      </c>
      <c r="C1635" s="196" t="s">
        <v>164</v>
      </c>
      <c r="D1635" s="196" t="s">
        <v>2688</v>
      </c>
      <c r="E1635" s="471">
        <v>48</v>
      </c>
      <c r="F1635" s="531">
        <v>1.063</v>
      </c>
      <c r="G1635" s="253" t="s">
        <v>2934</v>
      </c>
      <c r="H1635" s="241" t="s">
        <v>2935</v>
      </c>
      <c r="I1635" s="326">
        <v>413615</v>
      </c>
      <c r="J1635" s="326">
        <v>1233033</v>
      </c>
      <c r="K1635" s="196"/>
      <c r="L1635" s="247" t="s">
        <v>2930</v>
      </c>
    </row>
    <row r="1636" spans="1:12" s="8" customFormat="1" ht="15.75" customHeight="1">
      <c r="A1636" s="88">
        <v>2</v>
      </c>
      <c r="B1636" s="71" t="s">
        <v>921</v>
      </c>
      <c r="C1636" s="196" t="s">
        <v>164</v>
      </c>
      <c r="D1636" s="70" t="s">
        <v>2688</v>
      </c>
      <c r="E1636" s="430">
        <v>6.203</v>
      </c>
      <c r="F1636" s="513">
        <v>0.5</v>
      </c>
      <c r="G1636" s="243" t="s">
        <v>1689</v>
      </c>
      <c r="H1636" s="88" t="s">
        <v>2936</v>
      </c>
      <c r="I1636" s="255">
        <v>413715</v>
      </c>
      <c r="J1636" s="255">
        <v>1232984</v>
      </c>
      <c r="K1636" s="196"/>
      <c r="L1636" s="248" t="s">
        <v>2930</v>
      </c>
    </row>
    <row r="1637" spans="1:12" s="8" customFormat="1" ht="15.75" customHeight="1">
      <c r="A1637" s="88">
        <v>3</v>
      </c>
      <c r="B1637" s="243" t="s">
        <v>2778</v>
      </c>
      <c r="C1637" s="196" t="s">
        <v>164</v>
      </c>
      <c r="D1637" s="70" t="s">
        <v>2688</v>
      </c>
      <c r="E1637" s="421">
        <v>23.28</v>
      </c>
      <c r="F1637" s="513">
        <v>0.1</v>
      </c>
      <c r="G1637" s="243" t="s">
        <v>2907</v>
      </c>
      <c r="H1637" s="88" t="s">
        <v>1798</v>
      </c>
      <c r="I1637" s="255">
        <v>413214</v>
      </c>
      <c r="J1637" s="255">
        <v>1233236</v>
      </c>
      <c r="K1637" s="196"/>
      <c r="L1637" s="248" t="s">
        <v>2930</v>
      </c>
    </row>
    <row r="1638" spans="1:12" s="8" customFormat="1" ht="15.75" customHeight="1">
      <c r="A1638" s="19">
        <v>4</v>
      </c>
      <c r="B1638" s="254" t="s">
        <v>2764</v>
      </c>
      <c r="C1638" s="196" t="s">
        <v>164</v>
      </c>
      <c r="D1638" s="195" t="s">
        <v>2688</v>
      </c>
      <c r="E1638" s="472">
        <v>5</v>
      </c>
      <c r="F1638" s="532">
        <v>0.15</v>
      </c>
      <c r="G1638" s="254" t="s">
        <v>2881</v>
      </c>
      <c r="H1638" s="19" t="s">
        <v>2937</v>
      </c>
      <c r="I1638" s="256">
        <v>412738</v>
      </c>
      <c r="J1638" s="256">
        <v>1233220</v>
      </c>
      <c r="K1638" s="196"/>
      <c r="L1638" s="249" t="s">
        <v>2930</v>
      </c>
    </row>
    <row r="1639" spans="1:12" s="8" customFormat="1" ht="15.75" customHeight="1">
      <c r="A1639" s="752" t="s">
        <v>2938</v>
      </c>
      <c r="B1639" s="753"/>
      <c r="C1639" s="62"/>
      <c r="D1639" s="49"/>
      <c r="E1639" s="425"/>
      <c r="F1639" s="490"/>
      <c r="G1639" s="286"/>
      <c r="H1639" s="31"/>
      <c r="I1639" s="332"/>
      <c r="J1639" s="332"/>
      <c r="K1639" s="31"/>
      <c r="L1639" s="250"/>
    </row>
    <row r="1640" spans="1:12" s="8" customFormat="1" ht="15.75" customHeight="1">
      <c r="A1640" s="376"/>
      <c r="B1640" s="576" t="s">
        <v>2939</v>
      </c>
      <c r="C1640" s="577"/>
      <c r="D1640" s="49"/>
      <c r="E1640" s="425"/>
      <c r="F1640" s="490"/>
      <c r="G1640" s="286"/>
      <c r="H1640" s="31"/>
      <c r="I1640" s="332"/>
      <c r="J1640" s="332"/>
      <c r="K1640" s="31"/>
      <c r="L1640" s="250"/>
    </row>
    <row r="1641" spans="1:12" s="8" customFormat="1" ht="15.75" customHeight="1">
      <c r="A1641" s="241">
        <v>1</v>
      </c>
      <c r="B1641" s="346" t="s">
        <v>2940</v>
      </c>
      <c r="C1641" s="196" t="s">
        <v>3923</v>
      </c>
      <c r="D1641" s="196" t="s">
        <v>2688</v>
      </c>
      <c r="E1641" s="571">
        <v>46</v>
      </c>
      <c r="F1641" s="531">
        <v>1.42</v>
      </c>
      <c r="G1641" s="253" t="s">
        <v>2941</v>
      </c>
      <c r="H1641" s="241" t="s">
        <v>2942</v>
      </c>
      <c r="I1641" s="326">
        <v>405490</v>
      </c>
      <c r="J1641" s="326">
        <v>1240149</v>
      </c>
      <c r="K1641" s="196"/>
      <c r="L1641" s="247" t="s">
        <v>2943</v>
      </c>
    </row>
    <row r="1642" spans="1:12" s="8" customFormat="1" ht="15.75" customHeight="1">
      <c r="A1642" s="29">
        <v>2</v>
      </c>
      <c r="B1642" s="578" t="s">
        <v>2944</v>
      </c>
      <c r="C1642" s="195" t="s">
        <v>3923</v>
      </c>
      <c r="D1642" s="29" t="s">
        <v>2688</v>
      </c>
      <c r="E1642" s="472">
        <v>47</v>
      </c>
      <c r="F1642" s="532">
        <v>1.55</v>
      </c>
      <c r="G1642" s="245" t="s">
        <v>2945</v>
      </c>
      <c r="H1642" s="29" t="s">
        <v>2946</v>
      </c>
      <c r="I1642" s="321">
        <v>405373</v>
      </c>
      <c r="J1642" s="321">
        <v>1240241</v>
      </c>
      <c r="K1642" s="196"/>
      <c r="L1642" s="249"/>
    </row>
    <row r="1643" spans="1:12" s="8" customFormat="1" ht="15.75" customHeight="1">
      <c r="A1643" s="241">
        <v>3</v>
      </c>
      <c r="B1643" s="346" t="s">
        <v>2947</v>
      </c>
      <c r="C1643" s="196" t="s">
        <v>3581</v>
      </c>
      <c r="D1643" s="196" t="s">
        <v>2688</v>
      </c>
      <c r="E1643" s="571">
        <v>10</v>
      </c>
      <c r="F1643" s="531">
        <v>0.552</v>
      </c>
      <c r="G1643" s="253" t="s">
        <v>2948</v>
      </c>
      <c r="H1643" s="241" t="s">
        <v>2949</v>
      </c>
      <c r="I1643" s="326">
        <v>405120</v>
      </c>
      <c r="J1643" s="326">
        <v>1236637</v>
      </c>
      <c r="K1643" s="196"/>
      <c r="L1643" s="247" t="s">
        <v>2943</v>
      </c>
    </row>
    <row r="1644" spans="1:12" s="8" customFormat="1" ht="15.75" customHeight="1">
      <c r="A1644" s="29">
        <v>4</v>
      </c>
      <c r="B1644" s="79" t="s">
        <v>2950</v>
      </c>
      <c r="C1644" s="196" t="s">
        <v>3581</v>
      </c>
      <c r="D1644" s="24" t="s">
        <v>2688</v>
      </c>
      <c r="E1644" s="422">
        <v>20</v>
      </c>
      <c r="F1644" s="162">
        <v>0.742</v>
      </c>
      <c r="G1644" s="41" t="s">
        <v>2951</v>
      </c>
      <c r="H1644" s="24" t="s">
        <v>453</v>
      </c>
      <c r="I1644" s="319">
        <v>405155</v>
      </c>
      <c r="J1644" s="319">
        <v>1236797</v>
      </c>
      <c r="K1644" s="196"/>
      <c r="L1644" s="248" t="s">
        <v>2943</v>
      </c>
    </row>
    <row r="1645" spans="1:12" s="8" customFormat="1" ht="15.75" customHeight="1">
      <c r="A1645" s="241">
        <v>5</v>
      </c>
      <c r="B1645" s="79" t="s">
        <v>2952</v>
      </c>
      <c r="C1645" s="196" t="s">
        <v>3581</v>
      </c>
      <c r="D1645" s="24" t="s">
        <v>2688</v>
      </c>
      <c r="E1645" s="422">
        <v>18</v>
      </c>
      <c r="F1645" s="162">
        <v>0.627</v>
      </c>
      <c r="G1645" s="41" t="s">
        <v>2953</v>
      </c>
      <c r="H1645" s="24" t="s">
        <v>2954</v>
      </c>
      <c r="I1645" s="319">
        <v>405167</v>
      </c>
      <c r="J1645" s="319">
        <v>1236862</v>
      </c>
      <c r="K1645" s="196"/>
      <c r="L1645" s="248" t="s">
        <v>2943</v>
      </c>
    </row>
    <row r="1646" spans="1:12" s="8" customFormat="1" ht="15.75" customHeight="1">
      <c r="A1646" s="29">
        <v>6</v>
      </c>
      <c r="B1646" s="79" t="s">
        <v>2955</v>
      </c>
      <c r="C1646" s="196" t="s">
        <v>3581</v>
      </c>
      <c r="D1646" s="24" t="s">
        <v>2688</v>
      </c>
      <c r="E1646" s="422">
        <v>28</v>
      </c>
      <c r="F1646" s="162">
        <v>1.36</v>
      </c>
      <c r="G1646" s="41" t="s">
        <v>2956</v>
      </c>
      <c r="H1646" s="24" t="s">
        <v>2954</v>
      </c>
      <c r="I1646" s="319">
        <v>405167</v>
      </c>
      <c r="J1646" s="319">
        <v>1236862</v>
      </c>
      <c r="K1646" s="196"/>
      <c r="L1646" s="248" t="s">
        <v>2943</v>
      </c>
    </row>
    <row r="1647" spans="1:12" s="8" customFormat="1" ht="15.75" customHeight="1">
      <c r="A1647" s="241">
        <v>7</v>
      </c>
      <c r="B1647" s="79" t="s">
        <v>2957</v>
      </c>
      <c r="C1647" s="196" t="s">
        <v>3581</v>
      </c>
      <c r="D1647" s="24" t="s">
        <v>2688</v>
      </c>
      <c r="E1647" s="422">
        <v>17</v>
      </c>
      <c r="F1647" s="162">
        <v>0.618</v>
      </c>
      <c r="G1647" s="41" t="s">
        <v>2958</v>
      </c>
      <c r="H1647" s="24" t="s">
        <v>2904</v>
      </c>
      <c r="I1647" s="319">
        <v>405217</v>
      </c>
      <c r="J1647" s="319">
        <v>1237155</v>
      </c>
      <c r="K1647" s="196"/>
      <c r="L1647" s="248" t="s">
        <v>2943</v>
      </c>
    </row>
    <row r="1648" spans="1:12" s="8" customFormat="1" ht="15.75" customHeight="1">
      <c r="A1648" s="29">
        <v>8</v>
      </c>
      <c r="B1648" s="79" t="s">
        <v>2959</v>
      </c>
      <c r="C1648" s="196" t="s">
        <v>3581</v>
      </c>
      <c r="D1648" s="24" t="s">
        <v>2688</v>
      </c>
      <c r="E1648" s="422">
        <v>10.89</v>
      </c>
      <c r="F1648" s="162">
        <v>0.45</v>
      </c>
      <c r="G1648" s="41" t="s">
        <v>2960</v>
      </c>
      <c r="H1648" s="24" t="s">
        <v>2961</v>
      </c>
      <c r="I1648" s="319">
        <v>405252</v>
      </c>
      <c r="J1648" s="319">
        <v>1237357</v>
      </c>
      <c r="K1648" s="196"/>
      <c r="L1648" s="248" t="s">
        <v>2943</v>
      </c>
    </row>
    <row r="1649" spans="1:12" s="8" customFormat="1" ht="15.75" customHeight="1">
      <c r="A1649" s="241">
        <v>9</v>
      </c>
      <c r="B1649" s="578" t="s">
        <v>2962</v>
      </c>
      <c r="C1649" s="196" t="s">
        <v>3581</v>
      </c>
      <c r="D1649" s="29" t="s">
        <v>2688</v>
      </c>
      <c r="E1649" s="474">
        <v>15</v>
      </c>
      <c r="F1649" s="526">
        <v>0.583</v>
      </c>
      <c r="G1649" s="245" t="s">
        <v>2963</v>
      </c>
      <c r="H1649" s="29" t="s">
        <v>2961</v>
      </c>
      <c r="I1649" s="321">
        <v>405252</v>
      </c>
      <c r="J1649" s="321">
        <v>1237357</v>
      </c>
      <c r="K1649" s="196"/>
      <c r="L1649" s="249" t="s">
        <v>2943</v>
      </c>
    </row>
    <row r="1650" spans="1:12" s="8" customFormat="1" ht="15.75" customHeight="1">
      <c r="A1650" s="752" t="s">
        <v>2964</v>
      </c>
      <c r="B1650" s="753"/>
      <c r="C1650" s="62"/>
      <c r="D1650" s="31"/>
      <c r="E1650" s="425"/>
      <c r="F1650" s="490"/>
      <c r="G1650" s="286"/>
      <c r="H1650" s="31"/>
      <c r="I1650" s="332"/>
      <c r="J1650" s="332"/>
      <c r="K1650" s="31"/>
      <c r="L1650" s="250"/>
    </row>
    <row r="1651" spans="1:12" s="8" customFormat="1" ht="15.75" customHeight="1">
      <c r="A1651" s="280"/>
      <c r="B1651" s="246" t="s">
        <v>2965</v>
      </c>
      <c r="C1651" s="62"/>
      <c r="D1651" s="246"/>
      <c r="E1651" s="425"/>
      <c r="F1651" s="490"/>
      <c r="G1651" s="64"/>
      <c r="H1651" s="20"/>
      <c r="I1651" s="304"/>
      <c r="J1651" s="304"/>
      <c r="K1651" s="20"/>
      <c r="L1651" s="250"/>
    </row>
    <row r="1652" spans="1:12" s="8" customFormat="1" ht="15.75" customHeight="1">
      <c r="A1652" s="241">
        <v>1</v>
      </c>
      <c r="B1652" s="579" t="s">
        <v>2966</v>
      </c>
      <c r="C1652" s="196" t="s">
        <v>3583</v>
      </c>
      <c r="D1652" s="196" t="s">
        <v>2688</v>
      </c>
      <c r="E1652" s="573">
        <v>46</v>
      </c>
      <c r="F1652" s="546">
        <v>0.15</v>
      </c>
      <c r="G1652" s="253" t="s">
        <v>2967</v>
      </c>
      <c r="H1652" s="241" t="s">
        <v>2968</v>
      </c>
      <c r="I1652" s="326">
        <v>411078.9692</v>
      </c>
      <c r="J1652" s="326">
        <v>1235668.4516</v>
      </c>
      <c r="K1652" s="196"/>
      <c r="L1652" s="247" t="s">
        <v>2969</v>
      </c>
    </row>
    <row r="1653" spans="1:12" s="8" customFormat="1" ht="15.75" customHeight="1">
      <c r="A1653" s="88">
        <v>2</v>
      </c>
      <c r="B1653" s="580" t="s">
        <v>2970</v>
      </c>
      <c r="C1653" s="196" t="s">
        <v>3583</v>
      </c>
      <c r="D1653" s="70" t="s">
        <v>2688</v>
      </c>
      <c r="E1653" s="419">
        <v>48</v>
      </c>
      <c r="F1653" s="162">
        <v>0.4</v>
      </c>
      <c r="G1653" s="243" t="s">
        <v>2971</v>
      </c>
      <c r="H1653" s="88" t="s">
        <v>2972</v>
      </c>
      <c r="I1653" s="255">
        <v>410862</v>
      </c>
      <c r="J1653" s="255">
        <v>1235930</v>
      </c>
      <c r="K1653" s="196"/>
      <c r="L1653" s="248" t="s">
        <v>2969</v>
      </c>
    </row>
    <row r="1654" spans="1:12" s="8" customFormat="1" ht="15.75" customHeight="1">
      <c r="A1654" s="88">
        <v>3</v>
      </c>
      <c r="B1654" s="581" t="s">
        <v>2973</v>
      </c>
      <c r="C1654" s="196" t="s">
        <v>3583</v>
      </c>
      <c r="D1654" s="70" t="s">
        <v>2688</v>
      </c>
      <c r="E1654" s="419">
        <v>45</v>
      </c>
      <c r="F1654" s="162">
        <v>0.5</v>
      </c>
      <c r="G1654" s="243" t="s">
        <v>2974</v>
      </c>
      <c r="H1654" s="88" t="s">
        <v>2975</v>
      </c>
      <c r="I1654" s="255">
        <v>410514.5512</v>
      </c>
      <c r="J1654" s="255">
        <v>1236339.7827</v>
      </c>
      <c r="K1654" s="196"/>
      <c r="L1654" s="248" t="s">
        <v>2969</v>
      </c>
    </row>
    <row r="1655" spans="1:12" s="8" customFormat="1" ht="15.75" customHeight="1">
      <c r="A1655" s="88">
        <v>4</v>
      </c>
      <c r="B1655" s="580" t="s">
        <v>2976</v>
      </c>
      <c r="C1655" s="196" t="s">
        <v>3583</v>
      </c>
      <c r="D1655" s="70" t="s">
        <v>2688</v>
      </c>
      <c r="E1655" s="419">
        <v>47</v>
      </c>
      <c r="F1655" s="162">
        <v>0.5</v>
      </c>
      <c r="G1655" s="243" t="s">
        <v>2977</v>
      </c>
      <c r="H1655" s="88" t="s">
        <v>2978</v>
      </c>
      <c r="I1655" s="255">
        <v>410350.4926</v>
      </c>
      <c r="J1655" s="255">
        <v>1236534.168</v>
      </c>
      <c r="K1655" s="196"/>
      <c r="L1655" s="248" t="s">
        <v>2969</v>
      </c>
    </row>
    <row r="1656" spans="1:12" s="8" customFormat="1" ht="15.75" customHeight="1">
      <c r="A1656" s="88">
        <v>5</v>
      </c>
      <c r="B1656" s="581" t="s">
        <v>2979</v>
      </c>
      <c r="C1656" s="196" t="s">
        <v>3583</v>
      </c>
      <c r="D1656" s="70" t="s">
        <v>2688</v>
      </c>
      <c r="E1656" s="419">
        <v>48</v>
      </c>
      <c r="F1656" s="162">
        <v>0.7</v>
      </c>
      <c r="G1656" s="243" t="s">
        <v>2980</v>
      </c>
      <c r="H1656" s="88" t="s">
        <v>2981</v>
      </c>
      <c r="I1656" s="255">
        <v>410229</v>
      </c>
      <c r="J1656" s="255">
        <v>1236678</v>
      </c>
      <c r="K1656" s="196"/>
      <c r="L1656" s="248" t="s">
        <v>2969</v>
      </c>
    </row>
    <row r="1657" spans="1:12" s="8" customFormat="1" ht="15.75" customHeight="1">
      <c r="A1657" s="88">
        <v>7</v>
      </c>
      <c r="B1657" s="581" t="s">
        <v>2982</v>
      </c>
      <c r="C1657" s="70" t="s">
        <v>3584</v>
      </c>
      <c r="D1657" s="70" t="s">
        <v>2688</v>
      </c>
      <c r="E1657" s="419">
        <v>49</v>
      </c>
      <c r="F1657" s="162">
        <v>0.5</v>
      </c>
      <c r="G1657" s="243" t="s">
        <v>2983</v>
      </c>
      <c r="H1657" s="88" t="s">
        <v>2961</v>
      </c>
      <c r="I1657" s="255">
        <v>409963</v>
      </c>
      <c r="J1657" s="255">
        <v>1235679</v>
      </c>
      <c r="K1657" s="196"/>
      <c r="L1657" s="248" t="s">
        <v>2969</v>
      </c>
    </row>
    <row r="1658" spans="1:12" s="8" customFormat="1" ht="15.75" customHeight="1">
      <c r="A1658" s="88">
        <v>8</v>
      </c>
      <c r="B1658" s="581" t="s">
        <v>2984</v>
      </c>
      <c r="C1658" s="70" t="s">
        <v>3584</v>
      </c>
      <c r="D1658" s="70" t="s">
        <v>2688</v>
      </c>
      <c r="E1658" s="419">
        <v>27.26</v>
      </c>
      <c r="F1658" s="162">
        <v>0.3</v>
      </c>
      <c r="G1658" s="243" t="s">
        <v>2985</v>
      </c>
      <c r="H1658" s="88" t="s">
        <v>1723</v>
      </c>
      <c r="I1658" s="255">
        <v>409591</v>
      </c>
      <c r="J1658" s="255">
        <v>1235845</v>
      </c>
      <c r="K1658" s="196"/>
      <c r="L1658" s="248" t="s">
        <v>2969</v>
      </c>
    </row>
    <row r="1659" spans="1:12" s="8" customFormat="1" ht="15.75" customHeight="1">
      <c r="A1659" s="88">
        <v>9</v>
      </c>
      <c r="B1659" s="580" t="s">
        <v>2986</v>
      </c>
      <c r="C1659" s="70" t="s">
        <v>3584</v>
      </c>
      <c r="D1659" s="70" t="s">
        <v>2688</v>
      </c>
      <c r="E1659" s="421">
        <v>30</v>
      </c>
      <c r="F1659" s="513">
        <v>0.7</v>
      </c>
      <c r="G1659" s="243" t="s">
        <v>2987</v>
      </c>
      <c r="H1659" s="88" t="s">
        <v>2254</v>
      </c>
      <c r="I1659" s="255">
        <v>409229</v>
      </c>
      <c r="J1659" s="255">
        <v>1235994</v>
      </c>
      <c r="K1659" s="196"/>
      <c r="L1659" s="248" t="s">
        <v>2969</v>
      </c>
    </row>
    <row r="1660" spans="1:12" s="8" customFormat="1" ht="15.75" customHeight="1">
      <c r="A1660" s="88">
        <v>10</v>
      </c>
      <c r="B1660" s="580" t="s">
        <v>2988</v>
      </c>
      <c r="C1660" s="70" t="s">
        <v>3584</v>
      </c>
      <c r="D1660" s="70" t="s">
        <v>2688</v>
      </c>
      <c r="E1660" s="421">
        <v>27</v>
      </c>
      <c r="F1660" s="513">
        <v>1.1</v>
      </c>
      <c r="G1660" s="243" t="s">
        <v>2989</v>
      </c>
      <c r="H1660" s="88" t="s">
        <v>2990</v>
      </c>
      <c r="I1660" s="255">
        <v>410178.6417</v>
      </c>
      <c r="J1660" s="255">
        <v>1234997.0877</v>
      </c>
      <c r="K1660" s="196"/>
      <c r="L1660" s="248" t="s">
        <v>2969</v>
      </c>
    </row>
    <row r="1661" spans="1:12" s="8" customFormat="1" ht="15.75" customHeight="1">
      <c r="A1661" s="88">
        <v>11</v>
      </c>
      <c r="B1661" s="580" t="s">
        <v>2991</v>
      </c>
      <c r="C1661" s="70" t="s">
        <v>3584</v>
      </c>
      <c r="D1661" s="70" t="s">
        <v>2688</v>
      </c>
      <c r="E1661" s="421">
        <v>15</v>
      </c>
      <c r="F1661" s="513">
        <v>0.4</v>
      </c>
      <c r="G1661" s="243" t="s">
        <v>2992</v>
      </c>
      <c r="H1661" s="88" t="s">
        <v>2993</v>
      </c>
      <c r="I1661" s="255">
        <v>410178.6417</v>
      </c>
      <c r="J1661" s="255">
        <v>1234997.0877</v>
      </c>
      <c r="K1661" s="196"/>
      <c r="L1661" s="248" t="s">
        <v>2969</v>
      </c>
    </row>
    <row r="1662" spans="1:12" s="8" customFormat="1" ht="15.75" customHeight="1">
      <c r="A1662" s="88">
        <v>12</v>
      </c>
      <c r="B1662" s="580" t="s">
        <v>2994</v>
      </c>
      <c r="C1662" s="70" t="s">
        <v>3584</v>
      </c>
      <c r="D1662" s="70" t="s">
        <v>2688</v>
      </c>
      <c r="E1662" s="421">
        <v>15</v>
      </c>
      <c r="F1662" s="513">
        <v>0.5</v>
      </c>
      <c r="G1662" s="243" t="s">
        <v>2995</v>
      </c>
      <c r="H1662" s="88" t="s">
        <v>2990</v>
      </c>
      <c r="I1662" s="255">
        <v>410178.6417</v>
      </c>
      <c r="J1662" s="255">
        <v>1234997.0877</v>
      </c>
      <c r="K1662" s="196"/>
      <c r="L1662" s="248" t="s">
        <v>2969</v>
      </c>
    </row>
    <row r="1663" spans="1:12" s="8" customFormat="1" ht="15.75" customHeight="1">
      <c r="A1663" s="88">
        <v>13</v>
      </c>
      <c r="B1663" s="580" t="s">
        <v>2996</v>
      </c>
      <c r="C1663" s="70" t="s">
        <v>3584</v>
      </c>
      <c r="D1663" s="70" t="s">
        <v>2688</v>
      </c>
      <c r="E1663" s="421">
        <v>27</v>
      </c>
      <c r="F1663" s="513">
        <v>1</v>
      </c>
      <c r="G1663" s="243" t="s">
        <v>2997</v>
      </c>
      <c r="H1663" s="88" t="s">
        <v>2925</v>
      </c>
      <c r="I1663" s="255">
        <v>408995.5609</v>
      </c>
      <c r="J1663" s="255">
        <v>1235221.3878</v>
      </c>
      <c r="K1663" s="196"/>
      <c r="L1663" s="248" t="s">
        <v>2969</v>
      </c>
    </row>
    <row r="1664" spans="1:12" s="8" customFormat="1" ht="15.75" customHeight="1">
      <c r="A1664" s="19">
        <v>14</v>
      </c>
      <c r="B1664" s="582" t="s">
        <v>2998</v>
      </c>
      <c r="C1664" s="70" t="s">
        <v>3584</v>
      </c>
      <c r="D1664" s="195" t="s">
        <v>2688</v>
      </c>
      <c r="E1664" s="472">
        <v>25</v>
      </c>
      <c r="F1664" s="532">
        <v>1</v>
      </c>
      <c r="G1664" s="254" t="s">
        <v>2999</v>
      </c>
      <c r="H1664" s="19" t="s">
        <v>2925</v>
      </c>
      <c r="I1664" s="256">
        <v>408995.5609</v>
      </c>
      <c r="J1664" s="256">
        <v>1235221.3878</v>
      </c>
      <c r="K1664" s="196"/>
      <c r="L1664" s="249" t="s">
        <v>2969</v>
      </c>
    </row>
    <row r="1665" spans="1:12" s="8" customFormat="1" ht="15.75" customHeight="1">
      <c r="A1665" s="60"/>
      <c r="B1665" s="246" t="s">
        <v>3000</v>
      </c>
      <c r="C1665" s="62"/>
      <c r="D1665" s="20"/>
      <c r="E1665" s="425"/>
      <c r="F1665" s="490"/>
      <c r="G1665" s="64"/>
      <c r="H1665" s="20"/>
      <c r="I1665" s="304"/>
      <c r="J1665" s="304"/>
      <c r="K1665" s="20"/>
      <c r="L1665" s="250"/>
    </row>
    <row r="1666" spans="1:12" s="8" customFormat="1" ht="15.75" customHeight="1">
      <c r="A1666" s="241">
        <v>1</v>
      </c>
      <c r="B1666" s="253" t="s">
        <v>2779</v>
      </c>
      <c r="C1666" s="196" t="s">
        <v>197</v>
      </c>
      <c r="D1666" s="241" t="s">
        <v>376</v>
      </c>
      <c r="E1666" s="471">
        <v>17</v>
      </c>
      <c r="F1666" s="531">
        <v>0.35</v>
      </c>
      <c r="G1666" s="253" t="s">
        <v>2780</v>
      </c>
      <c r="H1666" s="241" t="s">
        <v>3001</v>
      </c>
      <c r="I1666" s="326">
        <v>412777</v>
      </c>
      <c r="J1666" s="326">
        <v>1239298</v>
      </c>
      <c r="K1666" s="196"/>
      <c r="L1666" s="247" t="s">
        <v>2969</v>
      </c>
    </row>
    <row r="1667" spans="1:12" s="8" customFormat="1" ht="15.75" customHeight="1">
      <c r="A1667" s="88">
        <v>2</v>
      </c>
      <c r="B1667" s="243" t="s">
        <v>2863</v>
      </c>
      <c r="C1667" s="196" t="s">
        <v>197</v>
      </c>
      <c r="D1667" s="88" t="s">
        <v>376</v>
      </c>
      <c r="E1667" s="421">
        <v>20</v>
      </c>
      <c r="F1667" s="513">
        <v>0.6</v>
      </c>
      <c r="G1667" s="243" t="s">
        <v>2864</v>
      </c>
      <c r="H1667" s="88" t="s">
        <v>3002</v>
      </c>
      <c r="I1667" s="255">
        <v>412752</v>
      </c>
      <c r="J1667" s="255">
        <v>1238864</v>
      </c>
      <c r="K1667" s="196"/>
      <c r="L1667" s="248" t="s">
        <v>2969</v>
      </c>
    </row>
    <row r="1668" spans="1:12" s="8" customFormat="1" ht="15.75" customHeight="1">
      <c r="A1668" s="88">
        <v>3</v>
      </c>
      <c r="B1668" s="243" t="s">
        <v>2866</v>
      </c>
      <c r="C1668" s="196" t="s">
        <v>197</v>
      </c>
      <c r="D1668" s="88" t="s">
        <v>376</v>
      </c>
      <c r="E1668" s="421">
        <v>20</v>
      </c>
      <c r="F1668" s="513">
        <v>0.6</v>
      </c>
      <c r="G1668" s="243" t="s">
        <v>2867</v>
      </c>
      <c r="H1668" s="88" t="s">
        <v>3003</v>
      </c>
      <c r="I1668" s="255">
        <v>412744</v>
      </c>
      <c r="J1668" s="255">
        <v>1238774</v>
      </c>
      <c r="K1668" s="196"/>
      <c r="L1668" s="248" t="s">
        <v>2969</v>
      </c>
    </row>
    <row r="1669" spans="1:12" s="8" customFormat="1" ht="15.75" customHeight="1">
      <c r="A1669" s="88">
        <v>4</v>
      </c>
      <c r="B1669" s="243" t="s">
        <v>2742</v>
      </c>
      <c r="C1669" s="196" t="s">
        <v>197</v>
      </c>
      <c r="D1669" s="88" t="s">
        <v>376</v>
      </c>
      <c r="E1669" s="421">
        <v>20</v>
      </c>
      <c r="F1669" s="513">
        <v>0.6</v>
      </c>
      <c r="G1669" s="243" t="s">
        <v>2744</v>
      </c>
      <c r="H1669" s="88" t="s">
        <v>3004</v>
      </c>
      <c r="I1669" s="255">
        <v>412735</v>
      </c>
      <c r="J1669" s="255">
        <v>1238683</v>
      </c>
      <c r="K1669" s="196"/>
      <c r="L1669" s="248" t="s">
        <v>2969</v>
      </c>
    </row>
    <row r="1670" spans="1:12" s="8" customFormat="1" ht="15.75" customHeight="1">
      <c r="A1670" s="19">
        <v>5</v>
      </c>
      <c r="B1670" s="254" t="s">
        <v>3005</v>
      </c>
      <c r="C1670" s="196" t="s">
        <v>197</v>
      </c>
      <c r="D1670" s="19" t="s">
        <v>376</v>
      </c>
      <c r="E1670" s="472">
        <v>5</v>
      </c>
      <c r="F1670" s="532">
        <v>0.25</v>
      </c>
      <c r="G1670" s="254" t="s">
        <v>3006</v>
      </c>
      <c r="H1670" s="19" t="s">
        <v>3007</v>
      </c>
      <c r="I1670" s="256">
        <v>413007</v>
      </c>
      <c r="J1670" s="256">
        <v>1238870</v>
      </c>
      <c r="K1670" s="196"/>
      <c r="L1670" s="249" t="s">
        <v>2969</v>
      </c>
    </row>
    <row r="1671" spans="1:12" s="8" customFormat="1" ht="15.75" customHeight="1">
      <c r="A1671" s="280"/>
      <c r="B1671" s="246" t="s">
        <v>3008</v>
      </c>
      <c r="C1671" s="62"/>
      <c r="D1671" s="60"/>
      <c r="E1671" s="425"/>
      <c r="F1671" s="490"/>
      <c r="G1671" s="64"/>
      <c r="H1671" s="20"/>
      <c r="I1671" s="304"/>
      <c r="J1671" s="304"/>
      <c r="K1671" s="20"/>
      <c r="L1671" s="250"/>
    </row>
    <row r="1672" spans="1:12" s="8" customFormat="1" ht="15.75" customHeight="1">
      <c r="A1672" s="241">
        <v>1</v>
      </c>
      <c r="B1672" s="346" t="s">
        <v>3009</v>
      </c>
      <c r="C1672" s="196" t="s">
        <v>3924</v>
      </c>
      <c r="D1672" s="196" t="s">
        <v>2688</v>
      </c>
      <c r="E1672" s="473">
        <v>44.3825</v>
      </c>
      <c r="F1672" s="531">
        <v>1.2</v>
      </c>
      <c r="G1672" s="253" t="s">
        <v>3010</v>
      </c>
      <c r="H1672" s="241" t="s">
        <v>3011</v>
      </c>
      <c r="I1672" s="326">
        <v>408750</v>
      </c>
      <c r="J1672" s="326">
        <v>1234416</v>
      </c>
      <c r="K1672" s="196"/>
      <c r="L1672" s="247" t="s">
        <v>2969</v>
      </c>
    </row>
    <row r="1673" spans="1:12" s="8" customFormat="1" ht="15.75" customHeight="1">
      <c r="A1673" s="88">
        <v>2</v>
      </c>
      <c r="B1673" s="71" t="s">
        <v>2927</v>
      </c>
      <c r="C1673" s="196" t="s">
        <v>3924</v>
      </c>
      <c r="D1673" s="70" t="s">
        <v>2688</v>
      </c>
      <c r="E1673" s="422">
        <v>25.3</v>
      </c>
      <c r="F1673" s="513">
        <v>0.956</v>
      </c>
      <c r="G1673" s="243" t="s">
        <v>2928</v>
      </c>
      <c r="H1673" s="88" t="s">
        <v>3012</v>
      </c>
      <c r="I1673" s="255">
        <v>408293</v>
      </c>
      <c r="J1673" s="255">
        <v>1235336</v>
      </c>
      <c r="K1673" s="196"/>
      <c r="L1673" s="248" t="s">
        <v>2969</v>
      </c>
    </row>
    <row r="1674" spans="1:12" s="8" customFormat="1" ht="15.75" customHeight="1">
      <c r="A1674" s="88">
        <v>3</v>
      </c>
      <c r="B1674" s="71" t="s">
        <v>3013</v>
      </c>
      <c r="C1674" s="196" t="s">
        <v>3924</v>
      </c>
      <c r="D1674" s="70" t="s">
        <v>2688</v>
      </c>
      <c r="E1674" s="422">
        <v>6</v>
      </c>
      <c r="F1674" s="513">
        <v>0.4</v>
      </c>
      <c r="G1674" s="243" t="s">
        <v>3014</v>
      </c>
      <c r="H1674" s="88" t="s">
        <v>3015</v>
      </c>
      <c r="I1674" s="255">
        <v>408182</v>
      </c>
      <c r="J1674" s="255">
        <v>1235923</v>
      </c>
      <c r="K1674" s="196"/>
      <c r="L1674" s="248" t="s">
        <v>2969</v>
      </c>
    </row>
    <row r="1675" spans="1:12" s="8" customFormat="1" ht="15.75" customHeight="1">
      <c r="A1675" s="19">
        <v>4</v>
      </c>
      <c r="B1675" s="345" t="s">
        <v>3016</v>
      </c>
      <c r="C1675" s="196" t="s">
        <v>3924</v>
      </c>
      <c r="D1675" s="195" t="s">
        <v>2688</v>
      </c>
      <c r="E1675" s="474">
        <v>4</v>
      </c>
      <c r="F1675" s="532">
        <v>1</v>
      </c>
      <c r="G1675" s="254" t="s">
        <v>3017</v>
      </c>
      <c r="H1675" s="19" t="s">
        <v>3018</v>
      </c>
      <c r="I1675" s="256">
        <v>408154</v>
      </c>
      <c r="J1675" s="256">
        <v>1236259</v>
      </c>
      <c r="K1675" s="196"/>
      <c r="L1675" s="249" t="s">
        <v>2969</v>
      </c>
    </row>
    <row r="1676" spans="1:12" s="8" customFormat="1" ht="15.75" customHeight="1">
      <c r="A1676" s="280"/>
      <c r="B1676" s="246" t="s">
        <v>3019</v>
      </c>
      <c r="C1676" s="62"/>
      <c r="D1676" s="60"/>
      <c r="E1676" s="425"/>
      <c r="F1676" s="490"/>
      <c r="G1676" s="64"/>
      <c r="H1676" s="20"/>
      <c r="I1676" s="304"/>
      <c r="J1676" s="304"/>
      <c r="K1676" s="20"/>
      <c r="L1676" s="250"/>
    </row>
    <row r="1677" spans="1:12" s="8" customFormat="1" ht="15.75" customHeight="1">
      <c r="A1677" s="378">
        <v>1</v>
      </c>
      <c r="B1677" s="583" t="s">
        <v>3020</v>
      </c>
      <c r="C1677" s="198" t="s">
        <v>3021</v>
      </c>
      <c r="D1677" s="198" t="s">
        <v>2688</v>
      </c>
      <c r="E1677" s="584">
        <v>5</v>
      </c>
      <c r="F1677" s="544">
        <v>0.578</v>
      </c>
      <c r="G1677" s="651" t="s">
        <v>3022</v>
      </c>
      <c r="H1677" s="378" t="s">
        <v>3023</v>
      </c>
      <c r="I1677" s="331">
        <v>411919</v>
      </c>
      <c r="J1677" s="331">
        <v>1237760</v>
      </c>
      <c r="K1677" s="196"/>
      <c r="L1677" s="252" t="s">
        <v>2969</v>
      </c>
    </row>
    <row r="1678" spans="1:12" s="8" customFormat="1" ht="15.75" customHeight="1">
      <c r="A1678" s="752" t="s">
        <v>3024</v>
      </c>
      <c r="B1678" s="753"/>
      <c r="C1678" s="62"/>
      <c r="D1678" s="49"/>
      <c r="E1678" s="425"/>
      <c r="F1678" s="490"/>
      <c r="G1678" s="286"/>
      <c r="H1678" s="31"/>
      <c r="I1678" s="332"/>
      <c r="J1678" s="332"/>
      <c r="K1678" s="31"/>
      <c r="L1678" s="250"/>
    </row>
    <row r="1679" spans="1:12" s="8" customFormat="1" ht="15.75" customHeight="1">
      <c r="A1679" s="585"/>
      <c r="B1679" s="246" t="s">
        <v>3008</v>
      </c>
      <c r="C1679" s="62"/>
      <c r="D1679" s="586"/>
      <c r="E1679" s="425"/>
      <c r="F1679" s="490"/>
      <c r="G1679" s="286"/>
      <c r="H1679" s="31"/>
      <c r="I1679" s="332"/>
      <c r="J1679" s="332"/>
      <c r="K1679" s="31"/>
      <c r="L1679" s="250"/>
    </row>
    <row r="1680" spans="1:12" s="8" customFormat="1" ht="15.75" customHeight="1">
      <c r="A1680" s="241">
        <v>1</v>
      </c>
      <c r="B1680" s="562" t="s">
        <v>3025</v>
      </c>
      <c r="C1680" s="196" t="s">
        <v>3578</v>
      </c>
      <c r="D1680" s="241" t="s">
        <v>2688</v>
      </c>
      <c r="E1680" s="473">
        <v>19</v>
      </c>
      <c r="F1680" s="531">
        <v>0.912</v>
      </c>
      <c r="G1680" s="253" t="s">
        <v>3026</v>
      </c>
      <c r="H1680" s="241" t="s">
        <v>3027</v>
      </c>
      <c r="I1680" s="326">
        <v>407604</v>
      </c>
      <c r="J1680" s="326">
        <v>1238291</v>
      </c>
      <c r="K1680" s="196"/>
      <c r="L1680" s="247" t="s">
        <v>3028</v>
      </c>
    </row>
    <row r="1681" spans="1:12" s="8" customFormat="1" ht="15.75" customHeight="1">
      <c r="A1681" s="88">
        <v>2</v>
      </c>
      <c r="B1681" s="563" t="s">
        <v>3029</v>
      </c>
      <c r="C1681" s="196" t="s">
        <v>3578</v>
      </c>
      <c r="D1681" s="88" t="s">
        <v>2688</v>
      </c>
      <c r="E1681" s="422">
        <v>10</v>
      </c>
      <c r="F1681" s="513">
        <v>0.912</v>
      </c>
      <c r="G1681" s="243" t="s">
        <v>3030</v>
      </c>
      <c r="H1681" s="88" t="s">
        <v>3027</v>
      </c>
      <c r="I1681" s="255">
        <v>407604</v>
      </c>
      <c r="J1681" s="255">
        <v>1238291</v>
      </c>
      <c r="K1681" s="196"/>
      <c r="L1681" s="248" t="s">
        <v>3028</v>
      </c>
    </row>
    <row r="1682" spans="1:12" s="8" customFormat="1" ht="15.75" customHeight="1">
      <c r="A1682" s="88">
        <v>3</v>
      </c>
      <c r="B1682" s="563" t="s">
        <v>3031</v>
      </c>
      <c r="C1682" s="196" t="s">
        <v>3578</v>
      </c>
      <c r="D1682" s="88" t="s">
        <v>2688</v>
      </c>
      <c r="E1682" s="422">
        <v>5</v>
      </c>
      <c r="F1682" s="513">
        <v>0.2</v>
      </c>
      <c r="G1682" s="243" t="s">
        <v>3032</v>
      </c>
      <c r="H1682" s="88" t="s">
        <v>3033</v>
      </c>
      <c r="I1682" s="255">
        <v>407478</v>
      </c>
      <c r="J1682" s="255">
        <v>1238409</v>
      </c>
      <c r="K1682" s="196"/>
      <c r="L1682" s="248" t="s">
        <v>3028</v>
      </c>
    </row>
    <row r="1683" spans="1:12" s="8" customFormat="1" ht="15.75" customHeight="1">
      <c r="A1683" s="88">
        <v>4</v>
      </c>
      <c r="B1683" s="563" t="s">
        <v>3034</v>
      </c>
      <c r="C1683" s="196" t="s">
        <v>3578</v>
      </c>
      <c r="D1683" s="88" t="s">
        <v>2688</v>
      </c>
      <c r="E1683" s="422">
        <v>15</v>
      </c>
      <c r="F1683" s="513">
        <v>0.2</v>
      </c>
      <c r="G1683" s="243" t="s">
        <v>3035</v>
      </c>
      <c r="H1683" s="88" t="s">
        <v>3036</v>
      </c>
      <c r="I1683" s="255">
        <v>407231</v>
      </c>
      <c r="J1683" s="255">
        <v>1238661</v>
      </c>
      <c r="K1683" s="196"/>
      <c r="L1683" s="248" t="s">
        <v>3028</v>
      </c>
    </row>
    <row r="1684" spans="1:12" s="8" customFormat="1" ht="15.75" customHeight="1">
      <c r="A1684" s="88">
        <v>5</v>
      </c>
      <c r="B1684" s="563" t="s">
        <v>3037</v>
      </c>
      <c r="C1684" s="196" t="s">
        <v>3578</v>
      </c>
      <c r="D1684" s="88" t="s">
        <v>2688</v>
      </c>
      <c r="E1684" s="422">
        <v>18</v>
      </c>
      <c r="F1684" s="513">
        <v>1</v>
      </c>
      <c r="G1684" s="243" t="s">
        <v>3038</v>
      </c>
      <c r="H1684" s="88" t="s">
        <v>3039</v>
      </c>
      <c r="I1684" s="255">
        <v>407149</v>
      </c>
      <c r="J1684" s="255">
        <v>1238753</v>
      </c>
      <c r="K1684" s="196"/>
      <c r="L1684" s="248" t="s">
        <v>3028</v>
      </c>
    </row>
    <row r="1685" spans="1:12" s="8" customFormat="1" ht="15.75" customHeight="1">
      <c r="A1685" s="88">
        <v>6</v>
      </c>
      <c r="B1685" s="563" t="s">
        <v>3040</v>
      </c>
      <c r="C1685" s="196" t="s">
        <v>3578</v>
      </c>
      <c r="D1685" s="88" t="s">
        <v>2688</v>
      </c>
      <c r="E1685" s="422">
        <v>35</v>
      </c>
      <c r="F1685" s="513">
        <v>1</v>
      </c>
      <c r="G1685" s="243" t="s">
        <v>3041</v>
      </c>
      <c r="H1685" s="88" t="s">
        <v>3039</v>
      </c>
      <c r="I1685" s="255">
        <v>407149</v>
      </c>
      <c r="J1685" s="255">
        <v>1238753</v>
      </c>
      <c r="K1685" s="196"/>
      <c r="L1685" s="248" t="s">
        <v>3028</v>
      </c>
    </row>
    <row r="1686" spans="1:12" s="8" customFormat="1" ht="15.75" customHeight="1">
      <c r="A1686" s="88">
        <v>7</v>
      </c>
      <c r="B1686" s="563" t="s">
        <v>3042</v>
      </c>
      <c r="C1686" s="196" t="s">
        <v>3578</v>
      </c>
      <c r="D1686" s="88" t="s">
        <v>2688</v>
      </c>
      <c r="E1686" s="422">
        <v>22</v>
      </c>
      <c r="F1686" s="513">
        <v>0.9</v>
      </c>
      <c r="G1686" s="243" t="s">
        <v>3043</v>
      </c>
      <c r="H1686" s="88" t="s">
        <v>3044</v>
      </c>
      <c r="I1686" s="255">
        <v>406587</v>
      </c>
      <c r="J1686" s="255">
        <v>1239336</v>
      </c>
      <c r="K1686" s="196"/>
      <c r="L1686" s="248" t="s">
        <v>3028</v>
      </c>
    </row>
    <row r="1687" spans="1:12" s="8" customFormat="1" ht="15.75" customHeight="1">
      <c r="A1687" s="88">
        <v>8</v>
      </c>
      <c r="B1687" s="563" t="s">
        <v>3045</v>
      </c>
      <c r="C1687" s="196" t="s">
        <v>3578</v>
      </c>
      <c r="D1687" s="88" t="s">
        <v>2688</v>
      </c>
      <c r="E1687" s="422">
        <v>25</v>
      </c>
      <c r="F1687" s="513">
        <v>0.85</v>
      </c>
      <c r="G1687" s="243" t="s">
        <v>3046</v>
      </c>
      <c r="H1687" s="88" t="s">
        <v>3044</v>
      </c>
      <c r="I1687" s="255">
        <v>406587</v>
      </c>
      <c r="J1687" s="255">
        <v>1239336</v>
      </c>
      <c r="K1687" s="196"/>
      <c r="L1687" s="248" t="s">
        <v>3028</v>
      </c>
    </row>
    <row r="1688" spans="1:12" s="8" customFormat="1" ht="15.75" customHeight="1">
      <c r="A1688" s="88">
        <v>9</v>
      </c>
      <c r="B1688" s="563" t="s">
        <v>3047</v>
      </c>
      <c r="C1688" s="196" t="s">
        <v>3578</v>
      </c>
      <c r="D1688" s="88" t="s">
        <v>2688</v>
      </c>
      <c r="E1688" s="422">
        <v>31</v>
      </c>
      <c r="F1688" s="513">
        <v>1.5</v>
      </c>
      <c r="G1688" s="243" t="s">
        <v>3048</v>
      </c>
      <c r="H1688" s="88" t="s">
        <v>3049</v>
      </c>
      <c r="I1688" s="255">
        <v>406474</v>
      </c>
      <c r="J1688" s="255">
        <v>1239424</v>
      </c>
      <c r="K1688" s="196"/>
      <c r="L1688" s="248" t="s">
        <v>3028</v>
      </c>
    </row>
    <row r="1689" spans="1:12" s="8" customFormat="1" ht="15.75" customHeight="1">
      <c r="A1689" s="88">
        <v>10</v>
      </c>
      <c r="B1689" s="563" t="s">
        <v>3050</v>
      </c>
      <c r="C1689" s="196" t="s">
        <v>3578</v>
      </c>
      <c r="D1689" s="88" t="s">
        <v>2688</v>
      </c>
      <c r="E1689" s="422">
        <v>35</v>
      </c>
      <c r="F1689" s="513">
        <v>0.95</v>
      </c>
      <c r="G1689" s="243" t="s">
        <v>3051</v>
      </c>
      <c r="H1689" s="88" t="s">
        <v>3052</v>
      </c>
      <c r="I1689" s="255">
        <v>406097</v>
      </c>
      <c r="J1689" s="255">
        <v>1239700</v>
      </c>
      <c r="K1689" s="196"/>
      <c r="L1689" s="248" t="s">
        <v>3028</v>
      </c>
    </row>
    <row r="1690" spans="1:12" s="8" customFormat="1" ht="15.75" customHeight="1">
      <c r="A1690" s="88">
        <v>11</v>
      </c>
      <c r="B1690" s="563" t="s">
        <v>3053</v>
      </c>
      <c r="C1690" s="196" t="s">
        <v>3578</v>
      </c>
      <c r="D1690" s="88" t="s">
        <v>2688</v>
      </c>
      <c r="E1690" s="422">
        <v>45</v>
      </c>
      <c r="F1690" s="513">
        <v>1.56</v>
      </c>
      <c r="G1690" s="243" t="s">
        <v>3054</v>
      </c>
      <c r="H1690" s="88" t="s">
        <v>3052</v>
      </c>
      <c r="I1690" s="255">
        <v>406097</v>
      </c>
      <c r="J1690" s="255">
        <v>1239700</v>
      </c>
      <c r="K1690" s="196"/>
      <c r="L1690" s="248" t="s">
        <v>3028</v>
      </c>
    </row>
    <row r="1691" spans="1:12" s="8" customFormat="1" ht="15.75" customHeight="1">
      <c r="A1691" s="19">
        <v>12</v>
      </c>
      <c r="B1691" s="564" t="s">
        <v>3055</v>
      </c>
      <c r="C1691" s="196" t="s">
        <v>3578</v>
      </c>
      <c r="D1691" s="19" t="s">
        <v>2688</v>
      </c>
      <c r="E1691" s="474">
        <v>40</v>
      </c>
      <c r="F1691" s="532">
        <v>1.2</v>
      </c>
      <c r="G1691" s="254" t="s">
        <v>3056</v>
      </c>
      <c r="H1691" s="19" t="s">
        <v>3057</v>
      </c>
      <c r="I1691" s="256">
        <v>405697</v>
      </c>
      <c r="J1691" s="256">
        <v>1239996</v>
      </c>
      <c r="K1691" s="196"/>
      <c r="L1691" s="249" t="s">
        <v>3028</v>
      </c>
    </row>
    <row r="1692" spans="1:12" s="8" customFormat="1" ht="15.75" customHeight="1">
      <c r="A1692" s="376"/>
      <c r="B1692" s="586" t="s">
        <v>3058</v>
      </c>
      <c r="C1692" s="62"/>
      <c r="D1692" s="49"/>
      <c r="E1692" s="425"/>
      <c r="F1692" s="490"/>
      <c r="G1692" s="286"/>
      <c r="H1692" s="31"/>
      <c r="I1692" s="332"/>
      <c r="J1692" s="332"/>
      <c r="K1692" s="32"/>
      <c r="L1692" s="250"/>
    </row>
    <row r="1693" spans="1:12" s="8" customFormat="1" ht="15.75" customHeight="1">
      <c r="A1693" s="378">
        <v>1</v>
      </c>
      <c r="B1693" s="567" t="s">
        <v>1168</v>
      </c>
      <c r="C1693" s="198" t="s">
        <v>1377</v>
      </c>
      <c r="D1693" s="378" t="s">
        <v>376</v>
      </c>
      <c r="E1693" s="568">
        <v>12.5</v>
      </c>
      <c r="F1693" s="544">
        <v>0.293</v>
      </c>
      <c r="G1693" s="651" t="s">
        <v>2248</v>
      </c>
      <c r="H1693" s="378" t="s">
        <v>587</v>
      </c>
      <c r="I1693" s="331">
        <v>409391</v>
      </c>
      <c r="J1693" s="331">
        <v>1240281</v>
      </c>
      <c r="K1693" s="196"/>
      <c r="L1693" s="252"/>
    </row>
    <row r="1694" spans="1:12" s="8" customFormat="1" ht="15.75" customHeight="1">
      <c r="A1694" s="662">
        <v>2</v>
      </c>
      <c r="B1694" s="663" t="s">
        <v>2464</v>
      </c>
      <c r="C1694" s="664" t="s">
        <v>3585</v>
      </c>
      <c r="D1694" s="662" t="s">
        <v>376</v>
      </c>
      <c r="E1694" s="665">
        <v>8</v>
      </c>
      <c r="F1694" s="666">
        <v>0.1</v>
      </c>
      <c r="G1694" s="667" t="s">
        <v>2465</v>
      </c>
      <c r="H1694" s="662" t="s">
        <v>3059</v>
      </c>
      <c r="I1694" s="668">
        <v>409321</v>
      </c>
      <c r="J1694" s="668">
        <v>1240212</v>
      </c>
      <c r="K1694" s="196"/>
      <c r="L1694" s="247" t="s">
        <v>3028</v>
      </c>
    </row>
    <row r="1695" spans="1:12" s="8" customFormat="1" ht="15.75" customHeight="1">
      <c r="A1695" s="669">
        <v>3</v>
      </c>
      <c r="B1695" s="670" t="s">
        <v>2466</v>
      </c>
      <c r="C1695" s="671" t="s">
        <v>1377</v>
      </c>
      <c r="D1695" s="669" t="s">
        <v>376</v>
      </c>
      <c r="E1695" s="672">
        <v>8</v>
      </c>
      <c r="F1695" s="673">
        <v>0.1</v>
      </c>
      <c r="G1695" s="674" t="s">
        <v>2467</v>
      </c>
      <c r="H1695" s="669" t="s">
        <v>1193</v>
      </c>
      <c r="I1695" s="675">
        <v>409321</v>
      </c>
      <c r="J1695" s="675">
        <v>1240212</v>
      </c>
      <c r="K1695" s="196"/>
      <c r="L1695" s="249" t="s">
        <v>3028</v>
      </c>
    </row>
    <row r="1696" spans="1:12" s="8" customFormat="1" ht="15.75" customHeight="1">
      <c r="A1696" s="752" t="s">
        <v>3060</v>
      </c>
      <c r="B1696" s="753"/>
      <c r="C1696" s="62"/>
      <c r="D1696" s="31"/>
      <c r="E1696" s="425"/>
      <c r="F1696" s="490"/>
      <c r="G1696" s="286"/>
      <c r="H1696" s="31"/>
      <c r="I1696" s="332"/>
      <c r="J1696" s="332"/>
      <c r="K1696" s="31"/>
      <c r="L1696" s="250"/>
    </row>
    <row r="1697" spans="1:12" s="8" customFormat="1" ht="15.75" customHeight="1">
      <c r="A1697" s="587"/>
      <c r="B1697" s="586" t="s">
        <v>3061</v>
      </c>
      <c r="C1697" s="62"/>
      <c r="D1697" s="376"/>
      <c r="E1697" s="425"/>
      <c r="F1697" s="490"/>
      <c r="G1697" s="286"/>
      <c r="H1697" s="31"/>
      <c r="I1697" s="332"/>
      <c r="J1697" s="332"/>
      <c r="K1697" s="31"/>
      <c r="L1697" s="250"/>
    </row>
    <row r="1698" spans="1:12" s="8" customFormat="1" ht="15.75" customHeight="1">
      <c r="A1698" s="241">
        <v>1</v>
      </c>
      <c r="B1698" s="346" t="s">
        <v>3062</v>
      </c>
      <c r="C1698" s="196" t="s">
        <v>3586</v>
      </c>
      <c r="D1698" s="196" t="s">
        <v>2688</v>
      </c>
      <c r="E1698" s="571">
        <v>5</v>
      </c>
      <c r="F1698" s="531">
        <v>0.207</v>
      </c>
      <c r="G1698" s="649" t="s">
        <v>3063</v>
      </c>
      <c r="H1698" s="380" t="s">
        <v>3064</v>
      </c>
      <c r="I1698" s="326">
        <v>421279.9949</v>
      </c>
      <c r="J1698" s="326">
        <v>1233756.7153</v>
      </c>
      <c r="K1698" s="196"/>
      <c r="L1698" s="247" t="s">
        <v>3065</v>
      </c>
    </row>
    <row r="1699" spans="1:12" s="8" customFormat="1" ht="15.75" customHeight="1">
      <c r="A1699" s="25">
        <v>2</v>
      </c>
      <c r="B1699" s="71" t="s">
        <v>3066</v>
      </c>
      <c r="C1699" s="196" t="s">
        <v>3586</v>
      </c>
      <c r="D1699" s="70" t="s">
        <v>2688</v>
      </c>
      <c r="E1699" s="430">
        <v>6</v>
      </c>
      <c r="F1699" s="513">
        <v>0.155</v>
      </c>
      <c r="G1699" s="652" t="s">
        <v>2835</v>
      </c>
      <c r="H1699" s="24" t="s">
        <v>3067</v>
      </c>
      <c r="I1699" s="255">
        <v>421210.6099</v>
      </c>
      <c r="J1699" s="255">
        <v>1233154.1906</v>
      </c>
      <c r="K1699" s="196"/>
      <c r="L1699" s="248" t="s">
        <v>3065</v>
      </c>
    </row>
    <row r="1700" spans="1:12" s="8" customFormat="1" ht="15.75" customHeight="1">
      <c r="A1700" s="24">
        <v>3</v>
      </c>
      <c r="B1700" s="71" t="s">
        <v>2836</v>
      </c>
      <c r="C1700" s="196" t="s">
        <v>3586</v>
      </c>
      <c r="D1700" s="70" t="s">
        <v>2688</v>
      </c>
      <c r="E1700" s="430">
        <v>3</v>
      </c>
      <c r="F1700" s="513">
        <v>0.1</v>
      </c>
      <c r="G1700" s="652" t="s">
        <v>2837</v>
      </c>
      <c r="H1700" s="24" t="s">
        <v>137</v>
      </c>
      <c r="I1700" s="255">
        <v>421210.6099</v>
      </c>
      <c r="J1700" s="255">
        <v>1233154.1906</v>
      </c>
      <c r="K1700" s="196"/>
      <c r="L1700" s="248" t="s">
        <v>3065</v>
      </c>
    </row>
    <row r="1701" spans="1:12" s="8" customFormat="1" ht="15.75" customHeight="1">
      <c r="A1701" s="25">
        <v>4</v>
      </c>
      <c r="B1701" s="45" t="s">
        <v>3068</v>
      </c>
      <c r="C1701" s="196" t="s">
        <v>3586</v>
      </c>
      <c r="D1701" s="70" t="s">
        <v>2688</v>
      </c>
      <c r="E1701" s="430">
        <v>2</v>
      </c>
      <c r="F1701" s="513">
        <v>0.1</v>
      </c>
      <c r="G1701" s="652" t="s">
        <v>3069</v>
      </c>
      <c r="H1701" s="24" t="s">
        <v>294</v>
      </c>
      <c r="I1701" s="255">
        <v>399436</v>
      </c>
      <c r="J1701" s="255">
        <v>1235053</v>
      </c>
      <c r="K1701" s="196"/>
      <c r="L1701" s="248" t="s">
        <v>3065</v>
      </c>
    </row>
    <row r="1702" spans="1:12" s="8" customFormat="1" ht="15.75" customHeight="1">
      <c r="A1702" s="24">
        <v>5</v>
      </c>
      <c r="B1702" s="45" t="s">
        <v>2712</v>
      </c>
      <c r="C1702" s="196" t="s">
        <v>3586</v>
      </c>
      <c r="D1702" s="70" t="s">
        <v>2688</v>
      </c>
      <c r="E1702" s="430">
        <v>2</v>
      </c>
      <c r="F1702" s="513">
        <v>0.1</v>
      </c>
      <c r="G1702" s="652" t="s">
        <v>2713</v>
      </c>
      <c r="H1702" s="24" t="s">
        <v>2367</v>
      </c>
      <c r="I1702" s="255">
        <v>399553</v>
      </c>
      <c r="J1702" s="255">
        <v>1234891</v>
      </c>
      <c r="K1702" s="196"/>
      <c r="L1702" s="248" t="s">
        <v>3065</v>
      </c>
    </row>
    <row r="1703" spans="1:12" s="8" customFormat="1" ht="15.75" customHeight="1">
      <c r="A1703" s="25">
        <v>6</v>
      </c>
      <c r="B1703" s="45" t="s">
        <v>3070</v>
      </c>
      <c r="C1703" s="196" t="s">
        <v>3586</v>
      </c>
      <c r="D1703" s="70" t="s">
        <v>2688</v>
      </c>
      <c r="E1703" s="430">
        <v>9</v>
      </c>
      <c r="F1703" s="513">
        <v>0.05</v>
      </c>
      <c r="G1703" s="652" t="s">
        <v>3071</v>
      </c>
      <c r="H1703" s="24" t="s">
        <v>3072</v>
      </c>
      <c r="I1703" s="255">
        <v>420662.6773</v>
      </c>
      <c r="J1703" s="255">
        <v>1233394.8125</v>
      </c>
      <c r="K1703" s="196"/>
      <c r="L1703" s="248" t="s">
        <v>3065</v>
      </c>
    </row>
    <row r="1704" spans="1:12" s="8" customFormat="1" ht="15.75" customHeight="1">
      <c r="A1704" s="24">
        <v>7</v>
      </c>
      <c r="B1704" s="45" t="s">
        <v>3073</v>
      </c>
      <c r="C1704" s="196" t="s">
        <v>3586</v>
      </c>
      <c r="D1704" s="70" t="s">
        <v>2688</v>
      </c>
      <c r="E1704" s="430">
        <v>16</v>
      </c>
      <c r="F1704" s="513">
        <v>0.2</v>
      </c>
      <c r="G1704" s="652" t="s">
        <v>3074</v>
      </c>
      <c r="H1704" s="24" t="s">
        <v>3075</v>
      </c>
      <c r="I1704" s="255">
        <v>420749</v>
      </c>
      <c r="J1704" s="255">
        <v>1233272</v>
      </c>
      <c r="K1704" s="196"/>
      <c r="L1704" s="248" t="s">
        <v>3065</v>
      </c>
    </row>
    <row r="1705" spans="1:12" s="8" customFormat="1" ht="15.75" customHeight="1">
      <c r="A1705" s="25">
        <v>8</v>
      </c>
      <c r="B1705" s="71" t="s">
        <v>3076</v>
      </c>
      <c r="C1705" s="196" t="s">
        <v>3586</v>
      </c>
      <c r="D1705" s="70" t="s">
        <v>2688</v>
      </c>
      <c r="E1705" s="430">
        <v>20</v>
      </c>
      <c r="F1705" s="513">
        <v>0.397</v>
      </c>
      <c r="G1705" s="652" t="s">
        <v>3077</v>
      </c>
      <c r="H1705" s="24" t="s">
        <v>3078</v>
      </c>
      <c r="I1705" s="255">
        <v>398620</v>
      </c>
      <c r="J1705" s="255">
        <v>1234467</v>
      </c>
      <c r="K1705" s="196"/>
      <c r="L1705" s="248" t="s">
        <v>3065</v>
      </c>
    </row>
    <row r="1706" spans="1:12" s="8" customFormat="1" ht="15.75" customHeight="1">
      <c r="A1706" s="24">
        <v>9</v>
      </c>
      <c r="B1706" s="71" t="s">
        <v>3079</v>
      </c>
      <c r="C1706" s="196" t="s">
        <v>3586</v>
      </c>
      <c r="D1706" s="70" t="s">
        <v>2688</v>
      </c>
      <c r="E1706" s="430">
        <v>10</v>
      </c>
      <c r="F1706" s="513">
        <v>0.262</v>
      </c>
      <c r="G1706" s="652" t="s">
        <v>3080</v>
      </c>
      <c r="H1706" s="24" t="s">
        <v>3081</v>
      </c>
      <c r="I1706" s="255">
        <v>398022</v>
      </c>
      <c r="J1706" s="255">
        <v>1233428</v>
      </c>
      <c r="K1706" s="196"/>
      <c r="L1706" s="248" t="s">
        <v>3065</v>
      </c>
    </row>
    <row r="1707" spans="1:12" s="8" customFormat="1" ht="15.75" customHeight="1">
      <c r="A1707" s="25">
        <v>10</v>
      </c>
      <c r="B1707" s="71" t="s">
        <v>3082</v>
      </c>
      <c r="C1707" s="196" t="s">
        <v>3586</v>
      </c>
      <c r="D1707" s="70" t="s">
        <v>2688</v>
      </c>
      <c r="E1707" s="430">
        <v>10</v>
      </c>
      <c r="F1707" s="513">
        <v>0.254</v>
      </c>
      <c r="G1707" s="652" t="s">
        <v>3083</v>
      </c>
      <c r="H1707" s="24" t="s">
        <v>3084</v>
      </c>
      <c r="I1707" s="255">
        <v>397888</v>
      </c>
      <c r="J1707" s="255">
        <v>1233115</v>
      </c>
      <c r="K1707" s="196"/>
      <c r="L1707" s="248" t="s">
        <v>3065</v>
      </c>
    </row>
    <row r="1708" spans="1:12" s="8" customFormat="1" ht="15.75" customHeight="1">
      <c r="A1708" s="29">
        <v>11</v>
      </c>
      <c r="B1708" s="345" t="s">
        <v>3085</v>
      </c>
      <c r="C1708" s="196" t="s">
        <v>3586</v>
      </c>
      <c r="D1708" s="195" t="s">
        <v>2688</v>
      </c>
      <c r="E1708" s="426">
        <v>5</v>
      </c>
      <c r="F1708" s="532">
        <v>0.15</v>
      </c>
      <c r="G1708" s="650" t="s">
        <v>3086</v>
      </c>
      <c r="H1708" s="29" t="s">
        <v>318</v>
      </c>
      <c r="I1708" s="256">
        <v>396723</v>
      </c>
      <c r="J1708" s="256">
        <v>1234144</v>
      </c>
      <c r="K1708" s="196"/>
      <c r="L1708" s="249" t="s">
        <v>3065</v>
      </c>
    </row>
    <row r="1709" spans="1:12" s="8" customFormat="1" ht="15.75" customHeight="1">
      <c r="A1709" s="752" t="s">
        <v>3087</v>
      </c>
      <c r="B1709" s="753"/>
      <c r="C1709" s="62"/>
      <c r="D1709" s="49"/>
      <c r="E1709" s="425"/>
      <c r="F1709" s="490"/>
      <c r="G1709" s="286"/>
      <c r="H1709" s="31"/>
      <c r="I1709" s="332"/>
      <c r="J1709" s="332"/>
      <c r="K1709" s="31"/>
      <c r="L1709" s="250"/>
    </row>
    <row r="1710" spans="1:12" s="8" customFormat="1" ht="15.75" customHeight="1">
      <c r="A1710" s="376"/>
      <c r="B1710" s="246" t="s">
        <v>3019</v>
      </c>
      <c r="C1710" s="62"/>
      <c r="D1710" s="62"/>
      <c r="E1710" s="427"/>
      <c r="F1710" s="490"/>
      <c r="G1710" s="653"/>
      <c r="H1710" s="31"/>
      <c r="I1710" s="304"/>
      <c r="J1710" s="304"/>
      <c r="K1710" s="31"/>
      <c r="L1710" s="250"/>
    </row>
    <row r="1711" spans="1:12" s="8" customFormat="1" ht="15.75" customHeight="1">
      <c r="A1711" s="265">
        <v>1</v>
      </c>
      <c r="B1711" s="588" t="s">
        <v>3088</v>
      </c>
      <c r="C1711" s="196" t="s">
        <v>381</v>
      </c>
      <c r="D1711" s="196" t="s">
        <v>2688</v>
      </c>
      <c r="E1711" s="471">
        <v>25</v>
      </c>
      <c r="F1711" s="546">
        <v>0.977</v>
      </c>
      <c r="G1711" s="649" t="s">
        <v>3089</v>
      </c>
      <c r="H1711" s="241" t="s">
        <v>3090</v>
      </c>
      <c r="I1711" s="326">
        <v>414774</v>
      </c>
      <c r="J1711" s="326">
        <v>1234623</v>
      </c>
      <c r="K1711" s="241"/>
      <c r="L1711" s="247" t="s">
        <v>3091</v>
      </c>
    </row>
    <row r="1712" spans="1:12" s="8" customFormat="1" ht="15.75" customHeight="1">
      <c r="A1712" s="267">
        <v>2</v>
      </c>
      <c r="B1712" s="581" t="s">
        <v>2778</v>
      </c>
      <c r="C1712" s="196" t="s">
        <v>381</v>
      </c>
      <c r="D1712" s="70" t="s">
        <v>2688</v>
      </c>
      <c r="E1712" s="421">
        <v>15</v>
      </c>
      <c r="F1712" s="162">
        <v>0.324</v>
      </c>
      <c r="G1712" s="652" t="s">
        <v>2907</v>
      </c>
      <c r="H1712" s="88" t="s">
        <v>3092</v>
      </c>
      <c r="I1712" s="255">
        <v>414475</v>
      </c>
      <c r="J1712" s="255">
        <v>1234959</v>
      </c>
      <c r="K1712" s="241"/>
      <c r="L1712" s="248"/>
    </row>
    <row r="1713" spans="1:12" s="8" customFormat="1" ht="15.75" customHeight="1">
      <c r="A1713" s="271">
        <v>3</v>
      </c>
      <c r="B1713" s="574" t="s">
        <v>2917</v>
      </c>
      <c r="C1713" s="196" t="s">
        <v>381</v>
      </c>
      <c r="D1713" s="195" t="s">
        <v>2688</v>
      </c>
      <c r="E1713" s="472">
        <v>46</v>
      </c>
      <c r="F1713" s="526">
        <v>0.956</v>
      </c>
      <c r="G1713" s="650" t="s">
        <v>2918</v>
      </c>
      <c r="H1713" s="19" t="s">
        <v>3093</v>
      </c>
      <c r="I1713" s="256">
        <v>414117</v>
      </c>
      <c r="J1713" s="256">
        <v>1235992</v>
      </c>
      <c r="K1713" s="241"/>
      <c r="L1713" s="249"/>
    </row>
    <row r="1714" spans="1:12" s="8" customFormat="1" ht="15.75" customHeight="1">
      <c r="A1714" s="376"/>
      <c r="B1714" s="246" t="s">
        <v>2965</v>
      </c>
      <c r="C1714" s="62"/>
      <c r="D1714" s="62"/>
      <c r="E1714" s="425"/>
      <c r="F1714" s="547"/>
      <c r="G1714" s="653"/>
      <c r="H1714" s="31"/>
      <c r="I1714" s="304"/>
      <c r="J1714" s="304"/>
      <c r="K1714" s="31"/>
      <c r="L1714" s="250"/>
    </row>
    <row r="1715" spans="1:12" s="8" customFormat="1" ht="15.75" customHeight="1">
      <c r="A1715" s="378">
        <v>1</v>
      </c>
      <c r="B1715" s="589" t="s">
        <v>2774</v>
      </c>
      <c r="C1715" s="198" t="s">
        <v>3587</v>
      </c>
      <c r="D1715" s="198" t="s">
        <v>2688</v>
      </c>
      <c r="E1715" s="445">
        <v>16</v>
      </c>
      <c r="F1715" s="501">
        <v>0.5</v>
      </c>
      <c r="G1715" s="654" t="s">
        <v>2775</v>
      </c>
      <c r="H1715" s="378" t="s">
        <v>1280</v>
      </c>
      <c r="I1715" s="331">
        <v>410136</v>
      </c>
      <c r="J1715" s="331">
        <v>1232858</v>
      </c>
      <c r="K1715" s="198"/>
      <c r="L1715" s="252" t="s">
        <v>3094</v>
      </c>
    </row>
    <row r="1716" spans="1:12" s="8" customFormat="1" ht="15.75" customHeight="1">
      <c r="A1716" s="752" t="s">
        <v>3095</v>
      </c>
      <c r="B1716" s="753"/>
      <c r="C1716" s="62"/>
      <c r="D1716" s="49"/>
      <c r="E1716" s="425"/>
      <c r="F1716" s="490"/>
      <c r="G1716" s="286"/>
      <c r="H1716" s="31"/>
      <c r="I1716" s="332"/>
      <c r="J1716" s="332"/>
      <c r="K1716" s="31"/>
      <c r="L1716" s="250"/>
    </row>
    <row r="1717" spans="1:12" s="8" customFormat="1" ht="15.75" customHeight="1">
      <c r="A1717" s="585"/>
      <c r="B1717" s="246" t="s">
        <v>2965</v>
      </c>
      <c r="C1717" s="62"/>
      <c r="D1717" s="586"/>
      <c r="E1717" s="425"/>
      <c r="F1717" s="490"/>
      <c r="G1717" s="286"/>
      <c r="H1717" s="31"/>
      <c r="I1717" s="332"/>
      <c r="J1717" s="332"/>
      <c r="K1717" s="31"/>
      <c r="L1717" s="250"/>
    </row>
    <row r="1718" spans="1:12" s="8" customFormat="1" ht="15.75" customHeight="1">
      <c r="A1718" s="566">
        <v>1</v>
      </c>
      <c r="B1718" s="589" t="s">
        <v>3096</v>
      </c>
      <c r="C1718" s="198" t="s">
        <v>3925</v>
      </c>
      <c r="D1718" s="198" t="s">
        <v>2688</v>
      </c>
      <c r="E1718" s="445">
        <v>35</v>
      </c>
      <c r="F1718" s="501">
        <v>0.305</v>
      </c>
      <c r="G1718" s="654" t="s">
        <v>3097</v>
      </c>
      <c r="H1718" s="378" t="s">
        <v>3098</v>
      </c>
      <c r="I1718" s="331">
        <v>409844</v>
      </c>
      <c r="J1718" s="331">
        <v>1237197</v>
      </c>
      <c r="K1718" s="198"/>
      <c r="L1718" s="252" t="s">
        <v>3099</v>
      </c>
    </row>
    <row r="1719" spans="1:12" s="8" customFormat="1" ht="15.75" customHeight="1">
      <c r="A1719" s="60"/>
      <c r="B1719" s="246" t="s">
        <v>3100</v>
      </c>
      <c r="C1719" s="62"/>
      <c r="D1719" s="62"/>
      <c r="E1719" s="425"/>
      <c r="F1719" s="547"/>
      <c r="G1719" s="653"/>
      <c r="H1719" s="20"/>
      <c r="I1719" s="304"/>
      <c r="J1719" s="304"/>
      <c r="K1719" s="20"/>
      <c r="L1719" s="250"/>
    </row>
    <row r="1720" spans="1:12" s="8" customFormat="1" ht="15.75" customHeight="1">
      <c r="A1720" s="241">
        <v>1</v>
      </c>
      <c r="B1720" s="266" t="s">
        <v>1168</v>
      </c>
      <c r="C1720" s="196" t="s">
        <v>197</v>
      </c>
      <c r="D1720" s="196" t="s">
        <v>376</v>
      </c>
      <c r="E1720" s="471">
        <v>7</v>
      </c>
      <c r="F1720" s="546">
        <v>1.23</v>
      </c>
      <c r="G1720" s="649" t="s">
        <v>2248</v>
      </c>
      <c r="H1720" s="241" t="s">
        <v>3101</v>
      </c>
      <c r="I1720" s="326">
        <v>410664</v>
      </c>
      <c r="J1720" s="326">
        <v>1238539</v>
      </c>
      <c r="K1720" s="198"/>
      <c r="L1720" s="247" t="s">
        <v>3099</v>
      </c>
    </row>
    <row r="1721" spans="1:12" s="8" customFormat="1" ht="15.75" customHeight="1">
      <c r="A1721" s="19">
        <v>2</v>
      </c>
      <c r="B1721" s="270" t="s">
        <v>915</v>
      </c>
      <c r="C1721" s="196" t="s">
        <v>197</v>
      </c>
      <c r="D1721" s="195" t="s">
        <v>376</v>
      </c>
      <c r="E1721" s="472">
        <v>4</v>
      </c>
      <c r="F1721" s="526">
        <v>0.153</v>
      </c>
      <c r="G1721" s="650" t="s">
        <v>1689</v>
      </c>
      <c r="H1721" s="19" t="s">
        <v>2084</v>
      </c>
      <c r="I1721" s="256">
        <v>410562</v>
      </c>
      <c r="J1721" s="256">
        <v>1238487</v>
      </c>
      <c r="K1721" s="198"/>
      <c r="L1721" s="249" t="s">
        <v>3099</v>
      </c>
    </row>
    <row r="1722" spans="1:12" s="8" customFormat="1" ht="15.75" customHeight="1">
      <c r="A1722" s="752" t="s">
        <v>3102</v>
      </c>
      <c r="B1722" s="753"/>
      <c r="C1722" s="62"/>
      <c r="D1722" s="49"/>
      <c r="E1722" s="425"/>
      <c r="F1722" s="490"/>
      <c r="G1722" s="286"/>
      <c r="H1722" s="31"/>
      <c r="I1722" s="332"/>
      <c r="J1722" s="332"/>
      <c r="K1722" s="31"/>
      <c r="L1722" s="250"/>
    </row>
    <row r="1723" spans="1:12" s="8" customFormat="1" ht="15.75" customHeight="1">
      <c r="A1723" s="376"/>
      <c r="B1723" s="246" t="s">
        <v>3019</v>
      </c>
      <c r="C1723" s="62"/>
      <c r="D1723" s="62"/>
      <c r="E1723" s="425"/>
      <c r="F1723" s="490"/>
      <c r="G1723" s="645"/>
      <c r="H1723" s="31"/>
      <c r="I1723" s="332"/>
      <c r="J1723" s="332"/>
      <c r="K1723" s="31"/>
      <c r="L1723" s="250"/>
    </row>
    <row r="1724" spans="1:12" s="8" customFormat="1" ht="15.75" customHeight="1">
      <c r="A1724" s="19">
        <v>1</v>
      </c>
      <c r="B1724" s="574" t="s">
        <v>2923</v>
      </c>
      <c r="C1724" s="195" t="s">
        <v>197</v>
      </c>
      <c r="D1724" s="195" t="s">
        <v>2688</v>
      </c>
      <c r="E1724" s="472">
        <v>30</v>
      </c>
      <c r="F1724" s="526">
        <v>1.042</v>
      </c>
      <c r="G1724" s="650" t="s">
        <v>2924</v>
      </c>
      <c r="H1724" s="381" t="s">
        <v>3103</v>
      </c>
      <c r="I1724" s="256">
        <v>410108</v>
      </c>
      <c r="J1724" s="256">
        <v>1239453</v>
      </c>
      <c r="K1724" s="195"/>
      <c r="L1724" s="249" t="s">
        <v>3104</v>
      </c>
    </row>
    <row r="1725" spans="1:12" s="8" customFormat="1" ht="15.75" customHeight="1">
      <c r="A1725" s="376"/>
      <c r="B1725" s="344" t="s">
        <v>2939</v>
      </c>
      <c r="C1725" s="62"/>
      <c r="D1725" s="62"/>
      <c r="E1725" s="590"/>
      <c r="F1725" s="547"/>
      <c r="G1725" s="653"/>
      <c r="H1725" s="31"/>
      <c r="I1725" s="304"/>
      <c r="J1725" s="304"/>
      <c r="K1725" s="31"/>
      <c r="L1725" s="250"/>
    </row>
    <row r="1726" spans="1:12" s="8" customFormat="1" ht="15.75" customHeight="1">
      <c r="A1726" s="265">
        <v>1</v>
      </c>
      <c r="B1726" s="562" t="s">
        <v>3105</v>
      </c>
      <c r="C1726" s="196" t="s">
        <v>3582</v>
      </c>
      <c r="D1726" s="196" t="s">
        <v>2688</v>
      </c>
      <c r="E1726" s="473">
        <v>12.245</v>
      </c>
      <c r="F1726" s="531">
        <v>0.758</v>
      </c>
      <c r="G1726" s="649" t="s">
        <v>3106</v>
      </c>
      <c r="H1726" s="241" t="s">
        <v>3107</v>
      </c>
      <c r="I1726" s="326">
        <v>408151</v>
      </c>
      <c r="J1726" s="326">
        <v>1236401</v>
      </c>
      <c r="K1726" s="196"/>
      <c r="L1726" s="247" t="s">
        <v>3104</v>
      </c>
    </row>
    <row r="1727" spans="1:12" s="8" customFormat="1" ht="15.75" customHeight="1">
      <c r="A1727" s="267">
        <v>2</v>
      </c>
      <c r="B1727" s="563" t="s">
        <v>3108</v>
      </c>
      <c r="C1727" s="196" t="s">
        <v>3582</v>
      </c>
      <c r="D1727" s="70" t="s">
        <v>2688</v>
      </c>
      <c r="E1727" s="422">
        <v>30.15</v>
      </c>
      <c r="F1727" s="513">
        <v>0.36</v>
      </c>
      <c r="G1727" s="652" t="s">
        <v>3109</v>
      </c>
      <c r="H1727" s="88" t="s">
        <v>3110</v>
      </c>
      <c r="I1727" s="255">
        <v>408107</v>
      </c>
      <c r="J1727" s="255">
        <v>1236920</v>
      </c>
      <c r="K1727" s="196"/>
      <c r="L1727" s="248" t="s">
        <v>3104</v>
      </c>
    </row>
    <row r="1728" spans="1:12" s="8" customFormat="1" ht="15.75" customHeight="1">
      <c r="A1728" s="267">
        <v>3</v>
      </c>
      <c r="B1728" s="563" t="s">
        <v>3111</v>
      </c>
      <c r="C1728" s="196" t="s">
        <v>3582</v>
      </c>
      <c r="D1728" s="70" t="s">
        <v>2688</v>
      </c>
      <c r="E1728" s="422">
        <v>32.421</v>
      </c>
      <c r="F1728" s="513">
        <v>0.85</v>
      </c>
      <c r="G1728" s="652" t="s">
        <v>3112</v>
      </c>
      <c r="H1728" s="88" t="s">
        <v>3113</v>
      </c>
      <c r="I1728" s="255">
        <v>408077</v>
      </c>
      <c r="J1728" s="255">
        <v>1237293</v>
      </c>
      <c r="K1728" s="196"/>
      <c r="L1728" s="248" t="s">
        <v>3104</v>
      </c>
    </row>
    <row r="1729" spans="1:12" s="8" customFormat="1" ht="15.75" customHeight="1">
      <c r="A1729" s="287">
        <v>4</v>
      </c>
      <c r="B1729" s="591" t="s">
        <v>3114</v>
      </c>
      <c r="C1729" s="84" t="s">
        <v>3588</v>
      </c>
      <c r="D1729" s="84" t="s">
        <v>2688</v>
      </c>
      <c r="E1729" s="592">
        <v>45.7659</v>
      </c>
      <c r="F1729" s="518">
        <v>0.5</v>
      </c>
      <c r="G1729" s="655" t="s">
        <v>3115</v>
      </c>
      <c r="H1729" s="180" t="s">
        <v>3113</v>
      </c>
      <c r="I1729" s="333">
        <v>408077</v>
      </c>
      <c r="J1729" s="333">
        <v>1237293</v>
      </c>
      <c r="K1729" s="196"/>
      <c r="L1729" s="257" t="s">
        <v>3104</v>
      </c>
    </row>
    <row r="1730" spans="1:12" s="1" customFormat="1" ht="15.75" customHeight="1">
      <c r="A1730" s="594" t="s">
        <v>3116</v>
      </c>
      <c r="B1730" s="595"/>
      <c r="C1730" s="596"/>
      <c r="D1730" s="595"/>
      <c r="E1730" s="469"/>
      <c r="F1730" s="530"/>
      <c r="G1730" s="595"/>
      <c r="H1730" s="595"/>
      <c r="I1730" s="598"/>
      <c r="J1730" s="598"/>
      <c r="K1730" s="595"/>
      <c r="L1730" s="350"/>
    </row>
    <row r="1731" spans="1:12" s="261" customFormat="1" ht="15.75" customHeight="1">
      <c r="A1731" s="750" t="s">
        <v>3117</v>
      </c>
      <c r="B1731" s="751"/>
      <c r="C1731" s="355"/>
      <c r="D1731" s="258"/>
      <c r="E1731" s="469"/>
      <c r="F1731" s="530"/>
      <c r="G1731" s="259"/>
      <c r="H1731" s="258"/>
      <c r="I1731" s="415"/>
      <c r="J1731" s="415"/>
      <c r="K1731" s="258"/>
      <c r="L1731" s="260"/>
    </row>
    <row r="1732" spans="1:12" s="264" customFormat="1" ht="15.75" customHeight="1">
      <c r="A1732" s="60"/>
      <c r="B1732" s="262" t="s">
        <v>3118</v>
      </c>
      <c r="C1732" s="62"/>
      <c r="D1732" s="263"/>
      <c r="E1732" s="470"/>
      <c r="F1732" s="528"/>
      <c r="G1732" s="647"/>
      <c r="H1732" s="64"/>
      <c r="I1732" s="304"/>
      <c r="J1732" s="304"/>
      <c r="K1732" s="20"/>
      <c r="L1732" s="20"/>
    </row>
    <row r="1733" spans="1:12" s="264" customFormat="1" ht="15.75" customHeight="1">
      <c r="A1733" s="265">
        <v>1</v>
      </c>
      <c r="B1733" s="266" t="s">
        <v>3119</v>
      </c>
      <c r="C1733" s="196" t="s">
        <v>1368</v>
      </c>
      <c r="D1733" s="241" t="s">
        <v>2688</v>
      </c>
      <c r="E1733" s="471">
        <v>15.73</v>
      </c>
      <c r="F1733" s="531">
        <v>0.235</v>
      </c>
      <c r="G1733" s="550" t="s">
        <v>2928</v>
      </c>
      <c r="H1733" s="241" t="s">
        <v>3120</v>
      </c>
      <c r="I1733" s="326">
        <v>394115</v>
      </c>
      <c r="J1733" s="326">
        <v>1243542</v>
      </c>
      <c r="K1733" s="196"/>
      <c r="L1733" s="241" t="s">
        <v>3121</v>
      </c>
    </row>
    <row r="1734" spans="1:12" s="264" customFormat="1" ht="15.75" customHeight="1">
      <c r="A1734" s="267">
        <v>2</v>
      </c>
      <c r="B1734" s="266" t="s">
        <v>3122</v>
      </c>
      <c r="C1734" s="196" t="s">
        <v>1368</v>
      </c>
      <c r="D1734" s="88" t="s">
        <v>2688</v>
      </c>
      <c r="E1734" s="421">
        <v>10</v>
      </c>
      <c r="F1734" s="513">
        <v>0.414</v>
      </c>
      <c r="G1734" s="242" t="s">
        <v>3123</v>
      </c>
      <c r="H1734" s="88" t="s">
        <v>2375</v>
      </c>
      <c r="I1734" s="255">
        <v>394387</v>
      </c>
      <c r="J1734" s="255">
        <v>1243107</v>
      </c>
      <c r="K1734" s="196"/>
      <c r="L1734" s="70" t="s">
        <v>3121</v>
      </c>
    </row>
    <row r="1735" spans="1:12" s="264" customFormat="1" ht="15.75" customHeight="1">
      <c r="A1735" s="265">
        <v>3</v>
      </c>
      <c r="B1735" s="266" t="s">
        <v>3124</v>
      </c>
      <c r="C1735" s="196" t="s">
        <v>1368</v>
      </c>
      <c r="D1735" s="88" t="s">
        <v>2688</v>
      </c>
      <c r="E1735" s="421">
        <v>36.5</v>
      </c>
      <c r="F1735" s="513">
        <v>0.706</v>
      </c>
      <c r="G1735" s="242" t="s">
        <v>3017</v>
      </c>
      <c r="H1735" s="88" t="s">
        <v>3125</v>
      </c>
      <c r="I1735" s="255">
        <v>393406</v>
      </c>
      <c r="J1735" s="255">
        <v>1243950</v>
      </c>
      <c r="K1735" s="196"/>
      <c r="L1735" s="70" t="s">
        <v>3121</v>
      </c>
    </row>
    <row r="1736" spans="1:12" s="264" customFormat="1" ht="15.75" customHeight="1">
      <c r="A1736" s="267">
        <v>4</v>
      </c>
      <c r="B1736" s="266" t="s">
        <v>3108</v>
      </c>
      <c r="C1736" s="196" t="s">
        <v>1368</v>
      </c>
      <c r="D1736" s="88" t="s">
        <v>2688</v>
      </c>
      <c r="E1736" s="421">
        <v>24.9</v>
      </c>
      <c r="F1736" s="513">
        <v>0.802</v>
      </c>
      <c r="G1736" s="242" t="s">
        <v>3109</v>
      </c>
      <c r="H1736" s="88" t="s">
        <v>3126</v>
      </c>
      <c r="I1736" s="255">
        <v>392759</v>
      </c>
      <c r="J1736" s="255">
        <v>1243900</v>
      </c>
      <c r="K1736" s="196"/>
      <c r="L1736" s="70" t="s">
        <v>3121</v>
      </c>
    </row>
    <row r="1737" spans="1:12" s="264" customFormat="1" ht="15.75" customHeight="1">
      <c r="A1737" s="265">
        <v>5</v>
      </c>
      <c r="B1737" s="266" t="s">
        <v>3127</v>
      </c>
      <c r="C1737" s="196" t="s">
        <v>1368</v>
      </c>
      <c r="D1737" s="88" t="s">
        <v>2688</v>
      </c>
      <c r="E1737" s="421">
        <v>42</v>
      </c>
      <c r="F1737" s="513">
        <v>0.75</v>
      </c>
      <c r="G1737" s="242" t="s">
        <v>3128</v>
      </c>
      <c r="H1737" s="88" t="s">
        <v>3129</v>
      </c>
      <c r="I1737" s="255">
        <v>392145</v>
      </c>
      <c r="J1737" s="255">
        <v>1243571</v>
      </c>
      <c r="K1737" s="196"/>
      <c r="L1737" s="70" t="s">
        <v>3121</v>
      </c>
    </row>
    <row r="1738" spans="1:12" s="264" customFormat="1" ht="15.75" customHeight="1">
      <c r="A1738" s="267">
        <v>6</v>
      </c>
      <c r="B1738" s="266" t="s">
        <v>3130</v>
      </c>
      <c r="C1738" s="196" t="s">
        <v>1368</v>
      </c>
      <c r="D1738" s="88" t="s">
        <v>2688</v>
      </c>
      <c r="E1738" s="421">
        <v>20</v>
      </c>
      <c r="F1738" s="513">
        <v>0.595</v>
      </c>
      <c r="G1738" s="243" t="s">
        <v>3131</v>
      </c>
      <c r="H1738" s="88" t="s">
        <v>3132</v>
      </c>
      <c r="I1738" s="255">
        <v>392456</v>
      </c>
      <c r="J1738" s="255">
        <v>1243767</v>
      </c>
      <c r="K1738" s="196"/>
      <c r="L1738" s="70" t="s">
        <v>3121</v>
      </c>
    </row>
    <row r="1739" spans="1:12" s="264" customFormat="1" ht="15.75" customHeight="1">
      <c r="A1739" s="265">
        <v>7</v>
      </c>
      <c r="B1739" s="266" t="s">
        <v>3133</v>
      </c>
      <c r="C1739" s="70" t="s">
        <v>3589</v>
      </c>
      <c r="D1739" s="88" t="s">
        <v>2688</v>
      </c>
      <c r="E1739" s="421">
        <v>42.17</v>
      </c>
      <c r="F1739" s="513">
        <v>1.538</v>
      </c>
      <c r="G1739" s="243" t="s">
        <v>3006</v>
      </c>
      <c r="H1739" s="88" t="s">
        <v>1051</v>
      </c>
      <c r="I1739" s="255">
        <v>394498</v>
      </c>
      <c r="J1739" s="255">
        <v>1242628</v>
      </c>
      <c r="K1739" s="196"/>
      <c r="L1739" s="70" t="s">
        <v>3134</v>
      </c>
    </row>
    <row r="1740" spans="1:12" s="264" customFormat="1" ht="15.75" customHeight="1">
      <c r="A1740" s="267">
        <v>8</v>
      </c>
      <c r="B1740" s="266" t="s">
        <v>3135</v>
      </c>
      <c r="C1740" s="196" t="s">
        <v>1368</v>
      </c>
      <c r="D1740" s="88" t="s">
        <v>2688</v>
      </c>
      <c r="E1740" s="421">
        <v>18</v>
      </c>
      <c r="F1740" s="513">
        <v>0.752</v>
      </c>
      <c r="G1740" s="243" t="s">
        <v>3136</v>
      </c>
      <c r="H1740" s="88" t="s">
        <v>3137</v>
      </c>
      <c r="I1740" s="255">
        <v>393750</v>
      </c>
      <c r="J1740" s="255">
        <v>1243205</v>
      </c>
      <c r="K1740" s="196"/>
      <c r="L1740" s="70" t="s">
        <v>3121</v>
      </c>
    </row>
    <row r="1741" spans="1:12" s="264" customFormat="1" ht="15.75" customHeight="1">
      <c r="A1741" s="265">
        <v>9</v>
      </c>
      <c r="B1741" s="266" t="s">
        <v>3138</v>
      </c>
      <c r="C1741" s="196" t="s">
        <v>1368</v>
      </c>
      <c r="D1741" s="88" t="s">
        <v>2688</v>
      </c>
      <c r="E1741" s="421">
        <v>35</v>
      </c>
      <c r="F1741" s="513">
        <v>0.937</v>
      </c>
      <c r="G1741" s="243" t="s">
        <v>3139</v>
      </c>
      <c r="H1741" s="88" t="s">
        <v>3140</v>
      </c>
      <c r="I1741" s="255">
        <v>392658</v>
      </c>
      <c r="J1741" s="255">
        <v>1242981</v>
      </c>
      <c r="K1741" s="196"/>
      <c r="L1741" s="70" t="s">
        <v>3121</v>
      </c>
    </row>
    <row r="1742" spans="1:12" s="264" customFormat="1" ht="15.75" customHeight="1">
      <c r="A1742" s="267">
        <v>10</v>
      </c>
      <c r="B1742" s="266" t="s">
        <v>3141</v>
      </c>
      <c r="C1742" s="196" t="s">
        <v>1368</v>
      </c>
      <c r="D1742" s="88" t="s">
        <v>2688</v>
      </c>
      <c r="E1742" s="421">
        <v>27</v>
      </c>
      <c r="F1742" s="513">
        <v>0.534</v>
      </c>
      <c r="G1742" s="243" t="s">
        <v>3142</v>
      </c>
      <c r="H1742" s="88" t="s">
        <v>3143</v>
      </c>
      <c r="I1742" s="255">
        <v>393406</v>
      </c>
      <c r="J1742" s="255">
        <v>1243179</v>
      </c>
      <c r="K1742" s="196"/>
      <c r="L1742" s="70" t="s">
        <v>3121</v>
      </c>
    </row>
    <row r="1743" spans="1:12" s="264" customFormat="1" ht="15.75" customHeight="1">
      <c r="A1743" s="265">
        <v>11</v>
      </c>
      <c r="B1743" s="266" t="s">
        <v>3144</v>
      </c>
      <c r="C1743" s="196" t="s">
        <v>1368</v>
      </c>
      <c r="D1743" s="19" t="s">
        <v>2688</v>
      </c>
      <c r="E1743" s="472">
        <v>36</v>
      </c>
      <c r="F1743" s="532">
        <v>0.685</v>
      </c>
      <c r="G1743" s="254" t="s">
        <v>3145</v>
      </c>
      <c r="H1743" s="19" t="s">
        <v>3146</v>
      </c>
      <c r="I1743" s="256">
        <v>392531</v>
      </c>
      <c r="J1743" s="256">
        <v>1242939</v>
      </c>
      <c r="K1743" s="196"/>
      <c r="L1743" s="195" t="s">
        <v>3121</v>
      </c>
    </row>
    <row r="1744" spans="1:12" s="264" customFormat="1" ht="15.75" customHeight="1">
      <c r="A1744" s="267">
        <v>12</v>
      </c>
      <c r="B1744" s="266" t="s">
        <v>3147</v>
      </c>
      <c r="C1744" s="196" t="s">
        <v>1368</v>
      </c>
      <c r="D1744" s="241" t="s">
        <v>2688</v>
      </c>
      <c r="E1744" s="471">
        <v>10</v>
      </c>
      <c r="F1744" s="531">
        <v>0.3</v>
      </c>
      <c r="G1744" s="550" t="s">
        <v>3148</v>
      </c>
      <c r="H1744" s="241" t="s">
        <v>3149</v>
      </c>
      <c r="I1744" s="326">
        <v>392387</v>
      </c>
      <c r="J1744" s="326">
        <v>1243307</v>
      </c>
      <c r="K1744" s="196"/>
      <c r="L1744" s="196" t="s">
        <v>3121</v>
      </c>
    </row>
    <row r="1745" spans="1:12" s="264" customFormat="1" ht="15.75" customHeight="1">
      <c r="A1745" s="265">
        <v>13</v>
      </c>
      <c r="B1745" s="268" t="s">
        <v>3150</v>
      </c>
      <c r="C1745" s="196" t="s">
        <v>1368</v>
      </c>
      <c r="D1745" s="88" t="s">
        <v>2688</v>
      </c>
      <c r="E1745" s="421">
        <v>8</v>
      </c>
      <c r="F1745" s="513">
        <v>0.25</v>
      </c>
      <c r="G1745" s="243" t="s">
        <v>3151</v>
      </c>
      <c r="H1745" s="88" t="s">
        <v>3152</v>
      </c>
      <c r="I1745" s="255">
        <v>391841</v>
      </c>
      <c r="J1745" s="255">
        <v>1243371</v>
      </c>
      <c r="K1745" s="196"/>
      <c r="L1745" s="70" t="s">
        <v>3121</v>
      </c>
    </row>
    <row r="1746" spans="1:12" s="264" customFormat="1" ht="15.75" customHeight="1">
      <c r="A1746" s="267">
        <v>14</v>
      </c>
      <c r="B1746" s="268" t="s">
        <v>3153</v>
      </c>
      <c r="C1746" s="196" t="s">
        <v>1368</v>
      </c>
      <c r="D1746" s="88" t="s">
        <v>2688</v>
      </c>
      <c r="E1746" s="421">
        <v>10</v>
      </c>
      <c r="F1746" s="513">
        <v>0.32</v>
      </c>
      <c r="G1746" s="243" t="s">
        <v>3154</v>
      </c>
      <c r="H1746" s="88" t="s">
        <v>3155</v>
      </c>
      <c r="I1746" s="255">
        <v>391607</v>
      </c>
      <c r="J1746" s="255">
        <v>1242911</v>
      </c>
      <c r="K1746" s="196"/>
      <c r="L1746" s="70" t="s">
        <v>3121</v>
      </c>
    </row>
    <row r="1747" spans="1:12" s="264" customFormat="1" ht="15.75" customHeight="1">
      <c r="A1747" s="265">
        <v>15</v>
      </c>
      <c r="B1747" s="269" t="s">
        <v>3156</v>
      </c>
      <c r="C1747" s="70" t="s">
        <v>3589</v>
      </c>
      <c r="D1747" s="88" t="s">
        <v>2688</v>
      </c>
      <c r="E1747" s="421">
        <v>12</v>
      </c>
      <c r="F1747" s="487">
        <v>0.4</v>
      </c>
      <c r="G1747" s="243" t="s">
        <v>3157</v>
      </c>
      <c r="H1747" s="88" t="s">
        <v>3158</v>
      </c>
      <c r="I1747" s="255">
        <v>394367</v>
      </c>
      <c r="J1747" s="255">
        <v>1242432</v>
      </c>
      <c r="K1747" s="196"/>
      <c r="L1747" s="70" t="s">
        <v>3134</v>
      </c>
    </row>
    <row r="1748" spans="1:12" s="264" customFormat="1" ht="15.75" customHeight="1">
      <c r="A1748" s="267">
        <v>16</v>
      </c>
      <c r="B1748" s="269" t="s">
        <v>3159</v>
      </c>
      <c r="C1748" s="70" t="s">
        <v>3589</v>
      </c>
      <c r="D1748" s="88" t="s">
        <v>2688</v>
      </c>
      <c r="E1748" s="421">
        <v>10.17</v>
      </c>
      <c r="F1748" s="487">
        <v>0.4</v>
      </c>
      <c r="G1748" s="243" t="s">
        <v>3160</v>
      </c>
      <c r="H1748" s="88" t="s">
        <v>3161</v>
      </c>
      <c r="I1748" s="255">
        <v>394030</v>
      </c>
      <c r="J1748" s="255">
        <v>1242111</v>
      </c>
      <c r="K1748" s="196"/>
      <c r="L1748" s="70" t="s">
        <v>3134</v>
      </c>
    </row>
    <row r="1749" spans="1:12" s="264" customFormat="1" ht="15.75" customHeight="1">
      <c r="A1749" s="265">
        <v>17</v>
      </c>
      <c r="B1749" s="269" t="s">
        <v>3162</v>
      </c>
      <c r="C1749" s="70" t="s">
        <v>3589</v>
      </c>
      <c r="D1749" s="88" t="s">
        <v>2688</v>
      </c>
      <c r="E1749" s="421">
        <v>10</v>
      </c>
      <c r="F1749" s="487">
        <v>0.211</v>
      </c>
      <c r="G1749" s="243" t="s">
        <v>3163</v>
      </c>
      <c r="H1749" s="88" t="s">
        <v>3164</v>
      </c>
      <c r="I1749" s="255">
        <v>393406</v>
      </c>
      <c r="J1749" s="255">
        <v>1241964</v>
      </c>
      <c r="K1749" s="196"/>
      <c r="L1749" s="70" t="s">
        <v>3134</v>
      </c>
    </row>
    <row r="1750" spans="1:12" s="264" customFormat="1" ht="15.75" customHeight="1">
      <c r="A1750" s="267">
        <v>18</v>
      </c>
      <c r="B1750" s="269" t="s">
        <v>3165</v>
      </c>
      <c r="C1750" s="70" t="s">
        <v>3589</v>
      </c>
      <c r="D1750" s="88" t="s">
        <v>2688</v>
      </c>
      <c r="E1750" s="421">
        <v>10</v>
      </c>
      <c r="F1750" s="487">
        <v>0.275</v>
      </c>
      <c r="G1750" s="243" t="s">
        <v>3166</v>
      </c>
      <c r="H1750" s="88" t="s">
        <v>3164</v>
      </c>
      <c r="I1750" s="255">
        <v>393406</v>
      </c>
      <c r="J1750" s="255">
        <v>1241964</v>
      </c>
      <c r="K1750" s="196"/>
      <c r="L1750" s="70" t="s">
        <v>3134</v>
      </c>
    </row>
    <row r="1751" spans="1:12" s="264" customFormat="1" ht="15.75" customHeight="1">
      <c r="A1751" s="265">
        <v>19</v>
      </c>
      <c r="B1751" s="268" t="s">
        <v>3167</v>
      </c>
      <c r="C1751" s="196" t="s">
        <v>1368</v>
      </c>
      <c r="D1751" s="88" t="s">
        <v>2688</v>
      </c>
      <c r="E1751" s="421">
        <v>7</v>
      </c>
      <c r="F1751" s="513">
        <v>0.15</v>
      </c>
      <c r="G1751" s="243" t="s">
        <v>3168</v>
      </c>
      <c r="H1751" s="88" t="s">
        <v>3169</v>
      </c>
      <c r="I1751" s="255">
        <v>392748</v>
      </c>
      <c r="J1751" s="255">
        <v>1242913</v>
      </c>
      <c r="K1751" s="196"/>
      <c r="L1751" s="70" t="s">
        <v>3121</v>
      </c>
    </row>
    <row r="1752" spans="1:12" s="264" customFormat="1" ht="15.75" customHeight="1">
      <c r="A1752" s="267">
        <v>20</v>
      </c>
      <c r="B1752" s="270" t="s">
        <v>3170</v>
      </c>
      <c r="C1752" s="196" t="s">
        <v>1368</v>
      </c>
      <c r="D1752" s="19" t="s">
        <v>2688</v>
      </c>
      <c r="E1752" s="472">
        <v>7.5</v>
      </c>
      <c r="F1752" s="532">
        <v>0.29</v>
      </c>
      <c r="G1752" s="254" t="s">
        <v>3171</v>
      </c>
      <c r="H1752" s="19" t="s">
        <v>3172</v>
      </c>
      <c r="I1752" s="256">
        <v>393066</v>
      </c>
      <c r="J1752" s="256">
        <v>1242570</v>
      </c>
      <c r="K1752" s="196"/>
      <c r="L1752" s="195" t="s">
        <v>3121</v>
      </c>
    </row>
    <row r="1753" spans="1:12" s="264" customFormat="1" ht="15.75" customHeight="1">
      <c r="A1753" s="60"/>
      <c r="B1753" s="262" t="s">
        <v>3173</v>
      </c>
      <c r="C1753" s="62"/>
      <c r="D1753" s="20"/>
      <c r="E1753" s="425"/>
      <c r="F1753" s="533"/>
      <c r="G1753" s="64"/>
      <c r="H1753" s="20"/>
      <c r="I1753" s="304"/>
      <c r="J1753" s="304"/>
      <c r="K1753" s="20"/>
      <c r="L1753" s="62"/>
    </row>
    <row r="1754" spans="1:12" s="264" customFormat="1" ht="15.75" customHeight="1">
      <c r="A1754" s="241">
        <v>1</v>
      </c>
      <c r="B1754" s="266" t="s">
        <v>921</v>
      </c>
      <c r="C1754" s="196" t="s">
        <v>3926</v>
      </c>
      <c r="D1754" s="241" t="s">
        <v>2688</v>
      </c>
      <c r="E1754" s="473">
        <v>40</v>
      </c>
      <c r="F1754" s="531">
        <v>1.2</v>
      </c>
      <c r="G1754" s="253" t="s">
        <v>2251</v>
      </c>
      <c r="H1754" s="241" t="s">
        <v>3174</v>
      </c>
      <c r="I1754" s="326">
        <v>394262</v>
      </c>
      <c r="J1754" s="326">
        <v>1238295</v>
      </c>
      <c r="K1754" s="196"/>
      <c r="L1754" s="196" t="s">
        <v>3134</v>
      </c>
    </row>
    <row r="1755" spans="1:12" s="264" customFormat="1" ht="15.75" customHeight="1">
      <c r="A1755" s="271">
        <v>2</v>
      </c>
      <c r="B1755" s="270" t="s">
        <v>3175</v>
      </c>
      <c r="C1755" s="195" t="s">
        <v>3927</v>
      </c>
      <c r="D1755" s="19" t="s">
        <v>2688</v>
      </c>
      <c r="E1755" s="474">
        <v>47</v>
      </c>
      <c r="F1755" s="532">
        <v>0.5</v>
      </c>
      <c r="G1755" s="254" t="s">
        <v>3176</v>
      </c>
      <c r="H1755" s="19" t="s">
        <v>3177</v>
      </c>
      <c r="I1755" s="256">
        <v>397077</v>
      </c>
      <c r="J1755" s="256">
        <v>1239233</v>
      </c>
      <c r="K1755" s="196"/>
      <c r="L1755" s="195" t="s">
        <v>3178</v>
      </c>
    </row>
    <row r="1756" spans="1:12" s="273" customFormat="1" ht="15.75" customHeight="1">
      <c r="A1756" s="241">
        <v>3</v>
      </c>
      <c r="B1756" s="272" t="s">
        <v>2346</v>
      </c>
      <c r="C1756" s="195" t="s">
        <v>3927</v>
      </c>
      <c r="D1756" s="241" t="s">
        <v>2688</v>
      </c>
      <c r="E1756" s="473">
        <v>30.84</v>
      </c>
      <c r="F1756" s="534">
        <v>0.65</v>
      </c>
      <c r="G1756" s="253" t="s">
        <v>2347</v>
      </c>
      <c r="H1756" s="241" t="s">
        <v>3179</v>
      </c>
      <c r="I1756" s="326">
        <v>396056</v>
      </c>
      <c r="J1756" s="326">
        <v>1239648</v>
      </c>
      <c r="K1756" s="196"/>
      <c r="L1756" s="196" t="s">
        <v>3180</v>
      </c>
    </row>
    <row r="1757" spans="1:12" s="264" customFormat="1" ht="15.75" customHeight="1">
      <c r="A1757" s="271">
        <v>4</v>
      </c>
      <c r="B1757" s="274" t="s">
        <v>2350</v>
      </c>
      <c r="C1757" s="195" t="s">
        <v>3927</v>
      </c>
      <c r="D1757" s="88" t="s">
        <v>2688</v>
      </c>
      <c r="E1757" s="422">
        <v>24.54</v>
      </c>
      <c r="F1757" s="160">
        <v>0.58</v>
      </c>
      <c r="G1757" s="243" t="s">
        <v>2351</v>
      </c>
      <c r="H1757" s="88" t="s">
        <v>3181</v>
      </c>
      <c r="I1757" s="255">
        <v>395987</v>
      </c>
      <c r="J1757" s="255">
        <v>1240148</v>
      </c>
      <c r="K1757" s="196"/>
      <c r="L1757" s="70" t="s">
        <v>3180</v>
      </c>
    </row>
    <row r="1758" spans="1:12" s="264" customFormat="1" ht="15.75" customHeight="1">
      <c r="A1758" s="241">
        <v>5</v>
      </c>
      <c r="B1758" s="274" t="s">
        <v>2358</v>
      </c>
      <c r="C1758" s="195" t="s">
        <v>3927</v>
      </c>
      <c r="D1758" s="88" t="s">
        <v>2688</v>
      </c>
      <c r="E1758" s="422">
        <v>25.13</v>
      </c>
      <c r="F1758" s="160">
        <v>0.58</v>
      </c>
      <c r="G1758" s="243" t="s">
        <v>2359</v>
      </c>
      <c r="H1758" s="88" t="s">
        <v>3182</v>
      </c>
      <c r="I1758" s="255">
        <v>395872</v>
      </c>
      <c r="J1758" s="255">
        <v>1240580</v>
      </c>
      <c r="K1758" s="196"/>
      <c r="L1758" s="70" t="s">
        <v>3180</v>
      </c>
    </row>
    <row r="1759" spans="1:12" s="264" customFormat="1" ht="15.75" customHeight="1">
      <c r="A1759" s="271">
        <v>6</v>
      </c>
      <c r="B1759" s="274" t="s">
        <v>3183</v>
      </c>
      <c r="C1759" s="195" t="s">
        <v>3927</v>
      </c>
      <c r="D1759" s="88" t="s">
        <v>2688</v>
      </c>
      <c r="E1759" s="422">
        <v>29.29</v>
      </c>
      <c r="F1759" s="160">
        <v>0.75</v>
      </c>
      <c r="G1759" s="243" t="s">
        <v>3184</v>
      </c>
      <c r="H1759" s="88" t="s">
        <v>3185</v>
      </c>
      <c r="I1759" s="255">
        <v>396068</v>
      </c>
      <c r="J1759" s="255">
        <v>1239549</v>
      </c>
      <c r="K1759" s="196"/>
      <c r="L1759" s="70" t="s">
        <v>3180</v>
      </c>
    </row>
    <row r="1760" spans="1:12" s="264" customFormat="1" ht="15.75" customHeight="1">
      <c r="A1760" s="241">
        <v>7</v>
      </c>
      <c r="B1760" s="274" t="s">
        <v>2348</v>
      </c>
      <c r="C1760" s="195" t="s">
        <v>3927</v>
      </c>
      <c r="D1760" s="88" t="s">
        <v>2688</v>
      </c>
      <c r="E1760" s="422">
        <v>48.68</v>
      </c>
      <c r="F1760" s="160">
        <v>0.75</v>
      </c>
      <c r="G1760" s="243" t="s">
        <v>2349</v>
      </c>
      <c r="H1760" s="88" t="s">
        <v>3181</v>
      </c>
      <c r="I1760" s="255">
        <v>395987</v>
      </c>
      <c r="J1760" s="255">
        <v>1240148</v>
      </c>
      <c r="K1760" s="196"/>
      <c r="L1760" s="70" t="s">
        <v>3178</v>
      </c>
    </row>
    <row r="1761" spans="1:12" s="264" customFormat="1" ht="15.75" customHeight="1">
      <c r="A1761" s="271">
        <v>8</v>
      </c>
      <c r="B1761" s="274" t="s">
        <v>2353</v>
      </c>
      <c r="C1761" s="195" t="s">
        <v>3927</v>
      </c>
      <c r="D1761" s="88" t="s">
        <v>2688</v>
      </c>
      <c r="E1761" s="422">
        <v>25.84</v>
      </c>
      <c r="F1761" s="160">
        <v>0.55</v>
      </c>
      <c r="G1761" s="243" t="s">
        <v>2354</v>
      </c>
      <c r="H1761" s="88" t="s">
        <v>3182</v>
      </c>
      <c r="I1761" s="255">
        <v>395872</v>
      </c>
      <c r="J1761" s="255">
        <v>1240580</v>
      </c>
      <c r="K1761" s="196"/>
      <c r="L1761" s="70" t="s">
        <v>3178</v>
      </c>
    </row>
    <row r="1762" spans="1:12" s="264" customFormat="1" ht="15.75" customHeight="1">
      <c r="A1762" s="241">
        <v>9</v>
      </c>
      <c r="B1762" s="274" t="s">
        <v>3186</v>
      </c>
      <c r="C1762" s="70" t="s">
        <v>3926</v>
      </c>
      <c r="D1762" s="88" t="s">
        <v>2688</v>
      </c>
      <c r="E1762" s="422">
        <v>32.23</v>
      </c>
      <c r="F1762" s="160">
        <v>1</v>
      </c>
      <c r="G1762" s="243" t="s">
        <v>3187</v>
      </c>
      <c r="H1762" s="88" t="s">
        <v>3188</v>
      </c>
      <c r="I1762" s="255">
        <v>394016</v>
      </c>
      <c r="J1762" s="255">
        <v>1240046</v>
      </c>
      <c r="K1762" s="196"/>
      <c r="L1762" s="70" t="s">
        <v>3134</v>
      </c>
    </row>
    <row r="1763" spans="1:12" s="264" customFormat="1" ht="15.75" customHeight="1">
      <c r="A1763" s="271">
        <v>10</v>
      </c>
      <c r="B1763" s="274" t="s">
        <v>3189</v>
      </c>
      <c r="C1763" s="70" t="s">
        <v>3926</v>
      </c>
      <c r="D1763" s="88" t="s">
        <v>2688</v>
      </c>
      <c r="E1763" s="422">
        <v>35</v>
      </c>
      <c r="F1763" s="160">
        <v>0.72</v>
      </c>
      <c r="G1763" s="243" t="s">
        <v>3190</v>
      </c>
      <c r="H1763" s="88" t="s">
        <v>3191</v>
      </c>
      <c r="I1763" s="255">
        <v>393621</v>
      </c>
      <c r="J1763" s="255">
        <v>1240126</v>
      </c>
      <c r="K1763" s="196"/>
      <c r="L1763" s="70" t="s">
        <v>3134</v>
      </c>
    </row>
    <row r="1764" spans="1:12" s="264" customFormat="1" ht="15.75" customHeight="1">
      <c r="A1764" s="241">
        <v>11</v>
      </c>
      <c r="B1764" s="274" t="s">
        <v>2548</v>
      </c>
      <c r="C1764" s="70" t="s">
        <v>3926</v>
      </c>
      <c r="D1764" s="88" t="s">
        <v>2688</v>
      </c>
      <c r="E1764" s="422">
        <v>29.36</v>
      </c>
      <c r="F1764" s="160">
        <v>0.65</v>
      </c>
      <c r="G1764" s="243" t="s">
        <v>2550</v>
      </c>
      <c r="H1764" s="88" t="s">
        <v>3192</v>
      </c>
      <c r="I1764" s="255">
        <v>394261</v>
      </c>
      <c r="J1764" s="255">
        <v>1239721</v>
      </c>
      <c r="K1764" s="196"/>
      <c r="L1764" s="70" t="s">
        <v>3134</v>
      </c>
    </row>
    <row r="1765" spans="1:12" s="264" customFormat="1" ht="15.75" customHeight="1">
      <c r="A1765" s="271">
        <v>12</v>
      </c>
      <c r="B1765" s="275" t="s">
        <v>3193</v>
      </c>
      <c r="C1765" s="70" t="s">
        <v>3926</v>
      </c>
      <c r="D1765" s="19" t="s">
        <v>2688</v>
      </c>
      <c r="E1765" s="474">
        <v>32</v>
      </c>
      <c r="F1765" s="523">
        <v>0.671</v>
      </c>
      <c r="G1765" s="254" t="s">
        <v>3194</v>
      </c>
      <c r="H1765" s="19" t="s">
        <v>3195</v>
      </c>
      <c r="I1765" s="256">
        <v>393951</v>
      </c>
      <c r="J1765" s="256">
        <v>1238193</v>
      </c>
      <c r="K1765" s="196"/>
      <c r="L1765" s="195" t="s">
        <v>3134</v>
      </c>
    </row>
    <row r="1766" spans="1:12" s="264" customFormat="1" ht="15.75" customHeight="1">
      <c r="A1766" s="748" t="s">
        <v>3196</v>
      </c>
      <c r="B1766" s="749"/>
      <c r="C1766" s="62"/>
      <c r="D1766" s="64"/>
      <c r="E1766" s="425"/>
      <c r="F1766" s="533"/>
      <c r="G1766" s="64"/>
      <c r="H1766" s="64"/>
      <c r="I1766" s="304"/>
      <c r="J1766" s="304"/>
      <c r="K1766" s="20"/>
      <c r="L1766" s="62"/>
    </row>
    <row r="1767" spans="1:12" s="264" customFormat="1" ht="15.75" customHeight="1">
      <c r="A1767" s="60"/>
      <c r="B1767" s="262" t="s">
        <v>3197</v>
      </c>
      <c r="C1767" s="234"/>
      <c r="D1767" s="276"/>
      <c r="E1767" s="470"/>
      <c r="F1767" s="533"/>
      <c r="G1767" s="656"/>
      <c r="H1767" s="246"/>
      <c r="I1767" s="322"/>
      <c r="J1767" s="322"/>
      <c r="K1767" s="60"/>
      <c r="L1767" s="62"/>
    </row>
    <row r="1768" spans="1:12" s="264" customFormat="1" ht="15.75" customHeight="1">
      <c r="A1768" s="265">
        <v>1</v>
      </c>
      <c r="B1768" s="253" t="s">
        <v>3198</v>
      </c>
      <c r="C1768" s="196" t="s">
        <v>3578</v>
      </c>
      <c r="D1768" s="241" t="s">
        <v>2688</v>
      </c>
      <c r="E1768" s="471">
        <v>30</v>
      </c>
      <c r="F1768" s="531">
        <v>1.697</v>
      </c>
      <c r="G1768" s="550" t="s">
        <v>3199</v>
      </c>
      <c r="H1768" s="241" t="s">
        <v>122</v>
      </c>
      <c r="I1768" s="326">
        <v>390469</v>
      </c>
      <c r="J1768" s="326">
        <v>1240880</v>
      </c>
      <c r="K1768" s="196"/>
      <c r="L1768" s="196" t="s">
        <v>3200</v>
      </c>
    </row>
    <row r="1769" spans="1:12" s="264" customFormat="1" ht="15.75" customHeight="1">
      <c r="A1769" s="267">
        <v>2</v>
      </c>
      <c r="B1769" s="243" t="s">
        <v>1168</v>
      </c>
      <c r="C1769" s="70" t="s">
        <v>1377</v>
      </c>
      <c r="D1769" s="88" t="s">
        <v>2688</v>
      </c>
      <c r="E1769" s="421">
        <v>45.14</v>
      </c>
      <c r="F1769" s="513">
        <v>0.969</v>
      </c>
      <c r="G1769" s="242" t="s">
        <v>2248</v>
      </c>
      <c r="H1769" s="88" t="s">
        <v>122</v>
      </c>
      <c r="I1769" s="255">
        <v>390469</v>
      </c>
      <c r="J1769" s="255">
        <v>1240880</v>
      </c>
      <c r="K1769" s="196"/>
      <c r="L1769" s="70" t="s">
        <v>3200</v>
      </c>
    </row>
    <row r="1770" spans="1:12" s="264" customFormat="1" ht="15.75" customHeight="1">
      <c r="A1770" s="265">
        <v>3</v>
      </c>
      <c r="B1770" s="268" t="s">
        <v>3201</v>
      </c>
      <c r="C1770" s="70" t="s">
        <v>381</v>
      </c>
      <c r="D1770" s="88" t="s">
        <v>2688</v>
      </c>
      <c r="E1770" s="421">
        <v>37.25</v>
      </c>
      <c r="F1770" s="513">
        <v>0.513</v>
      </c>
      <c r="G1770" s="243" t="s">
        <v>3202</v>
      </c>
      <c r="H1770" s="88" t="s">
        <v>310</v>
      </c>
      <c r="I1770" s="255">
        <v>391615</v>
      </c>
      <c r="J1770" s="255">
        <v>1238464</v>
      </c>
      <c r="K1770" s="196"/>
      <c r="L1770" s="70" t="s">
        <v>3200</v>
      </c>
    </row>
    <row r="1771" spans="1:12" s="264" customFormat="1" ht="15.75" customHeight="1">
      <c r="A1771" s="267">
        <v>4</v>
      </c>
      <c r="B1771" s="243" t="s">
        <v>1014</v>
      </c>
      <c r="C1771" s="70" t="s">
        <v>3928</v>
      </c>
      <c r="D1771" s="88" t="s">
        <v>2688</v>
      </c>
      <c r="E1771" s="421">
        <v>10</v>
      </c>
      <c r="F1771" s="513">
        <v>0.483</v>
      </c>
      <c r="G1771" s="243" t="s">
        <v>2493</v>
      </c>
      <c r="H1771" s="88" t="s">
        <v>3203</v>
      </c>
      <c r="I1771" s="255">
        <v>391682</v>
      </c>
      <c r="J1771" s="255">
        <v>1236715</v>
      </c>
      <c r="K1771" s="196"/>
      <c r="L1771" s="70" t="s">
        <v>3200</v>
      </c>
    </row>
    <row r="1772" spans="1:12" s="264" customFormat="1" ht="15.75" customHeight="1">
      <c r="A1772" s="265">
        <v>5</v>
      </c>
      <c r="B1772" s="254" t="s">
        <v>2933</v>
      </c>
      <c r="C1772" s="195" t="s">
        <v>3929</v>
      </c>
      <c r="D1772" s="19" t="s">
        <v>2688</v>
      </c>
      <c r="E1772" s="472">
        <v>48.84</v>
      </c>
      <c r="F1772" s="532">
        <v>1.281</v>
      </c>
      <c r="G1772" s="254" t="s">
        <v>2934</v>
      </c>
      <c r="H1772" s="19" t="s">
        <v>310</v>
      </c>
      <c r="I1772" s="256">
        <v>391616</v>
      </c>
      <c r="J1772" s="256">
        <v>1238463</v>
      </c>
      <c r="K1772" s="196"/>
      <c r="L1772" s="195" t="s">
        <v>3200</v>
      </c>
    </row>
    <row r="1773" spans="1:12" s="264" customFormat="1" ht="15.75" customHeight="1">
      <c r="A1773" s="267">
        <v>6</v>
      </c>
      <c r="B1773" s="266" t="s">
        <v>3204</v>
      </c>
      <c r="C1773" s="196" t="s">
        <v>197</v>
      </c>
      <c r="D1773" s="241" t="s">
        <v>2688</v>
      </c>
      <c r="E1773" s="475">
        <v>16</v>
      </c>
      <c r="F1773" s="531">
        <v>1.61</v>
      </c>
      <c r="G1773" s="550" t="s">
        <v>3205</v>
      </c>
      <c r="H1773" s="241" t="s">
        <v>3206</v>
      </c>
      <c r="I1773" s="326">
        <v>390470</v>
      </c>
      <c r="J1773" s="326">
        <v>1240881</v>
      </c>
      <c r="K1773" s="196"/>
      <c r="L1773" s="196" t="s">
        <v>3200</v>
      </c>
    </row>
    <row r="1774" spans="1:12" s="264" customFormat="1" ht="15.75" customHeight="1">
      <c r="A1774" s="265">
        <v>7</v>
      </c>
      <c r="B1774" s="268" t="s">
        <v>8</v>
      </c>
      <c r="C1774" s="70" t="s">
        <v>197</v>
      </c>
      <c r="D1774" s="88" t="s">
        <v>2688</v>
      </c>
      <c r="E1774" s="476">
        <v>45</v>
      </c>
      <c r="F1774" s="513">
        <v>1.048</v>
      </c>
      <c r="G1774" s="242" t="s">
        <v>2484</v>
      </c>
      <c r="H1774" s="88" t="s">
        <v>156</v>
      </c>
      <c r="I1774" s="255">
        <v>390650</v>
      </c>
      <c r="J1774" s="255">
        <v>1239847</v>
      </c>
      <c r="K1774" s="196"/>
      <c r="L1774" s="70" t="s">
        <v>3200</v>
      </c>
    </row>
    <row r="1775" spans="1:12" s="264" customFormat="1" ht="15.75" customHeight="1">
      <c r="A1775" s="267">
        <v>8</v>
      </c>
      <c r="B1775" s="268" t="s">
        <v>9</v>
      </c>
      <c r="C1775" s="70" t="s">
        <v>3930</v>
      </c>
      <c r="D1775" s="88" t="s">
        <v>2688</v>
      </c>
      <c r="E1775" s="476">
        <v>30</v>
      </c>
      <c r="F1775" s="513">
        <v>0.521</v>
      </c>
      <c r="G1775" s="242" t="s">
        <v>2476</v>
      </c>
      <c r="H1775" s="88" t="s">
        <v>304</v>
      </c>
      <c r="I1775" s="255">
        <v>390167</v>
      </c>
      <c r="J1775" s="255">
        <v>1239538</v>
      </c>
      <c r="K1775" s="196"/>
      <c r="L1775" s="70" t="s">
        <v>3200</v>
      </c>
    </row>
    <row r="1776" spans="1:12" s="264" customFormat="1" ht="15.75" customHeight="1">
      <c r="A1776" s="265">
        <v>9</v>
      </c>
      <c r="B1776" s="268" t="s">
        <v>12</v>
      </c>
      <c r="C1776" s="70" t="s">
        <v>3931</v>
      </c>
      <c r="D1776" s="88" t="s">
        <v>2688</v>
      </c>
      <c r="E1776" s="476">
        <v>40</v>
      </c>
      <c r="F1776" s="513">
        <v>1.329</v>
      </c>
      <c r="G1776" s="242" t="s">
        <v>1345</v>
      </c>
      <c r="H1776" s="88" t="s">
        <v>304</v>
      </c>
      <c r="I1776" s="255">
        <v>390167</v>
      </c>
      <c r="J1776" s="255">
        <v>1239538</v>
      </c>
      <c r="K1776" s="196"/>
      <c r="L1776" s="70" t="s">
        <v>3200</v>
      </c>
    </row>
    <row r="1777" spans="1:12" s="264" customFormat="1" ht="15.75" customHeight="1">
      <c r="A1777" s="267">
        <v>10</v>
      </c>
      <c r="B1777" s="268" t="s">
        <v>13</v>
      </c>
      <c r="C1777" s="70" t="s">
        <v>3930</v>
      </c>
      <c r="D1777" s="88" t="s">
        <v>2688</v>
      </c>
      <c r="E1777" s="476">
        <v>40</v>
      </c>
      <c r="F1777" s="513">
        <v>0.678</v>
      </c>
      <c r="G1777" s="242" t="s">
        <v>1339</v>
      </c>
      <c r="H1777" s="88" t="s">
        <v>3207</v>
      </c>
      <c r="I1777" s="255">
        <v>389692</v>
      </c>
      <c r="J1777" s="255">
        <v>1239538</v>
      </c>
      <c r="K1777" s="196"/>
      <c r="L1777" s="70" t="s">
        <v>3200</v>
      </c>
    </row>
    <row r="1778" spans="1:12" s="264" customFormat="1" ht="15.75" customHeight="1">
      <c r="A1778" s="265">
        <v>11</v>
      </c>
      <c r="B1778" s="268" t="s">
        <v>2720</v>
      </c>
      <c r="C1778" s="70" t="s">
        <v>3931</v>
      </c>
      <c r="D1778" s="88" t="s">
        <v>2688</v>
      </c>
      <c r="E1778" s="476">
        <v>35</v>
      </c>
      <c r="F1778" s="513">
        <v>0.519</v>
      </c>
      <c r="G1778" s="242" t="s">
        <v>2721</v>
      </c>
      <c r="H1778" s="88" t="s">
        <v>3207</v>
      </c>
      <c r="I1778" s="255">
        <v>389692</v>
      </c>
      <c r="J1778" s="255">
        <v>1239538</v>
      </c>
      <c r="K1778" s="196"/>
      <c r="L1778" s="70" t="s">
        <v>3200</v>
      </c>
    </row>
    <row r="1779" spans="1:12" s="264" customFormat="1" ht="15.75" customHeight="1">
      <c r="A1779" s="267">
        <v>12</v>
      </c>
      <c r="B1779" s="268" t="s">
        <v>2723</v>
      </c>
      <c r="C1779" s="70" t="s">
        <v>3929</v>
      </c>
      <c r="D1779" s="88" t="s">
        <v>2688</v>
      </c>
      <c r="E1779" s="476">
        <v>30</v>
      </c>
      <c r="F1779" s="513">
        <v>0.916</v>
      </c>
      <c r="G1779" s="242" t="s">
        <v>2397</v>
      </c>
      <c r="H1779" s="88" t="s">
        <v>3208</v>
      </c>
      <c r="I1779" s="255">
        <v>389222</v>
      </c>
      <c r="J1779" s="255">
        <v>1238936</v>
      </c>
      <c r="K1779" s="196"/>
      <c r="L1779" s="70" t="s">
        <v>3200</v>
      </c>
    </row>
    <row r="1780" spans="1:12" s="264" customFormat="1" ht="15.75" customHeight="1">
      <c r="A1780" s="265">
        <v>13</v>
      </c>
      <c r="B1780" s="277" t="s">
        <v>3209</v>
      </c>
      <c r="C1780" s="70" t="s">
        <v>3929</v>
      </c>
      <c r="D1780" s="88" t="s">
        <v>2688</v>
      </c>
      <c r="E1780" s="476">
        <v>38</v>
      </c>
      <c r="F1780" s="513">
        <v>0.57</v>
      </c>
      <c r="G1780" s="243" t="s">
        <v>3210</v>
      </c>
      <c r="H1780" s="88" t="s">
        <v>2135</v>
      </c>
      <c r="I1780" s="255">
        <v>390365</v>
      </c>
      <c r="J1780" s="255">
        <v>1237473</v>
      </c>
      <c r="K1780" s="196"/>
      <c r="L1780" s="70" t="s">
        <v>3200</v>
      </c>
    </row>
    <row r="1781" spans="1:12" s="264" customFormat="1" ht="15.75" customHeight="1">
      <c r="A1781" s="267">
        <v>14</v>
      </c>
      <c r="B1781" s="277" t="s">
        <v>3211</v>
      </c>
      <c r="C1781" s="70" t="s">
        <v>3929</v>
      </c>
      <c r="D1781" s="88" t="s">
        <v>2688</v>
      </c>
      <c r="E1781" s="476">
        <v>43</v>
      </c>
      <c r="F1781" s="513">
        <v>0.254</v>
      </c>
      <c r="G1781" s="243" t="s">
        <v>3212</v>
      </c>
      <c r="H1781" s="88" t="s">
        <v>2135</v>
      </c>
      <c r="I1781" s="255">
        <v>390365</v>
      </c>
      <c r="J1781" s="255">
        <v>1237473</v>
      </c>
      <c r="K1781" s="196"/>
      <c r="L1781" s="70" t="s">
        <v>3200</v>
      </c>
    </row>
    <row r="1782" spans="1:12" s="264" customFormat="1" ht="15.75" customHeight="1">
      <c r="A1782" s="265">
        <v>15</v>
      </c>
      <c r="B1782" s="277" t="s">
        <v>3213</v>
      </c>
      <c r="C1782" s="70" t="s">
        <v>3929</v>
      </c>
      <c r="D1782" s="88" t="s">
        <v>2688</v>
      </c>
      <c r="E1782" s="476">
        <v>42</v>
      </c>
      <c r="F1782" s="513">
        <v>0.156</v>
      </c>
      <c r="G1782" s="243" t="s">
        <v>3214</v>
      </c>
      <c r="H1782" s="88" t="s">
        <v>162</v>
      </c>
      <c r="I1782" s="255">
        <v>389566</v>
      </c>
      <c r="J1782" s="255">
        <v>1237041</v>
      </c>
      <c r="K1782" s="196"/>
      <c r="L1782" s="70" t="s">
        <v>3200</v>
      </c>
    </row>
    <row r="1783" spans="1:12" s="264" customFormat="1" ht="15.75" customHeight="1">
      <c r="A1783" s="267">
        <v>16</v>
      </c>
      <c r="B1783" s="243" t="s">
        <v>3215</v>
      </c>
      <c r="C1783" s="70" t="s">
        <v>3583</v>
      </c>
      <c r="D1783" s="88" t="s">
        <v>2688</v>
      </c>
      <c r="E1783" s="476">
        <v>43.77</v>
      </c>
      <c r="F1783" s="513">
        <v>1.457</v>
      </c>
      <c r="G1783" s="243" t="s">
        <v>3069</v>
      </c>
      <c r="H1783" s="88" t="s">
        <v>2367</v>
      </c>
      <c r="I1783" s="255">
        <v>392187</v>
      </c>
      <c r="J1783" s="255">
        <v>1237869</v>
      </c>
      <c r="K1783" s="196"/>
      <c r="L1783" s="70" t="s">
        <v>3200</v>
      </c>
    </row>
    <row r="1784" spans="1:12" s="264" customFormat="1" ht="15.75" customHeight="1">
      <c r="A1784" s="265">
        <v>17</v>
      </c>
      <c r="B1784" s="243" t="s">
        <v>2712</v>
      </c>
      <c r="C1784" s="70" t="s">
        <v>1366</v>
      </c>
      <c r="D1784" s="88" t="s">
        <v>2688</v>
      </c>
      <c r="E1784" s="476">
        <v>47</v>
      </c>
      <c r="F1784" s="513">
        <v>1.281</v>
      </c>
      <c r="G1784" s="243" t="s">
        <v>2713</v>
      </c>
      <c r="H1784" s="88" t="s">
        <v>232</v>
      </c>
      <c r="I1784" s="255">
        <v>392544</v>
      </c>
      <c r="J1784" s="255">
        <v>1237902</v>
      </c>
      <c r="K1784" s="196"/>
      <c r="L1784" s="70" t="s">
        <v>3200</v>
      </c>
    </row>
    <row r="1785" spans="1:12" s="264" customFormat="1" ht="15.75" customHeight="1">
      <c r="A1785" s="267">
        <v>18</v>
      </c>
      <c r="B1785" s="277" t="s">
        <v>3216</v>
      </c>
      <c r="C1785" s="70" t="s">
        <v>3585</v>
      </c>
      <c r="D1785" s="88" t="s">
        <v>2688</v>
      </c>
      <c r="E1785" s="476">
        <v>41</v>
      </c>
      <c r="F1785" s="513">
        <v>0.251</v>
      </c>
      <c r="G1785" s="243" t="s">
        <v>3217</v>
      </c>
      <c r="H1785" s="88" t="s">
        <v>3218</v>
      </c>
      <c r="I1785" s="255">
        <v>391478</v>
      </c>
      <c r="J1785" s="255">
        <v>1236763</v>
      </c>
      <c r="K1785" s="196"/>
      <c r="L1785" s="70" t="s">
        <v>3200</v>
      </c>
    </row>
    <row r="1786" spans="1:12" s="264" customFormat="1" ht="15.75" customHeight="1">
      <c r="A1786" s="265">
        <v>19</v>
      </c>
      <c r="B1786" s="277" t="s">
        <v>2398</v>
      </c>
      <c r="C1786" s="70" t="s">
        <v>3931</v>
      </c>
      <c r="D1786" s="88" t="s">
        <v>2688</v>
      </c>
      <c r="E1786" s="476">
        <v>15</v>
      </c>
      <c r="F1786" s="513">
        <v>0.985</v>
      </c>
      <c r="G1786" s="243" t="s">
        <v>2400</v>
      </c>
      <c r="H1786" s="88" t="s">
        <v>3219</v>
      </c>
      <c r="I1786" s="255">
        <v>390980</v>
      </c>
      <c r="J1786" s="255">
        <v>1236871</v>
      </c>
      <c r="K1786" s="196"/>
      <c r="L1786" s="70" t="s">
        <v>3200</v>
      </c>
    </row>
    <row r="1787" spans="1:12" s="264" customFormat="1" ht="15.75" customHeight="1">
      <c r="A1787" s="267">
        <v>20</v>
      </c>
      <c r="B1787" s="277" t="s">
        <v>2406</v>
      </c>
      <c r="C1787" s="70" t="s">
        <v>3895</v>
      </c>
      <c r="D1787" s="88" t="s">
        <v>2688</v>
      </c>
      <c r="E1787" s="476">
        <v>10</v>
      </c>
      <c r="F1787" s="513">
        <v>0.1</v>
      </c>
      <c r="G1787" s="243" t="s">
        <v>2407</v>
      </c>
      <c r="H1787" s="88" t="s">
        <v>3219</v>
      </c>
      <c r="I1787" s="255">
        <v>390980</v>
      </c>
      <c r="J1787" s="255">
        <v>1236871</v>
      </c>
      <c r="K1787" s="196"/>
      <c r="L1787" s="70" t="s">
        <v>3200</v>
      </c>
    </row>
    <row r="1788" spans="1:12" s="264" customFormat="1" ht="15.75" customHeight="1">
      <c r="A1788" s="265">
        <v>21</v>
      </c>
      <c r="B1788" s="277" t="s">
        <v>2411</v>
      </c>
      <c r="C1788" s="70" t="s">
        <v>3895</v>
      </c>
      <c r="D1788" s="88" t="s">
        <v>2688</v>
      </c>
      <c r="E1788" s="476">
        <v>32</v>
      </c>
      <c r="F1788" s="513">
        <v>0.995</v>
      </c>
      <c r="G1788" s="243" t="s">
        <v>2412</v>
      </c>
      <c r="H1788" s="88" t="s">
        <v>3220</v>
      </c>
      <c r="I1788" s="255">
        <v>390405</v>
      </c>
      <c r="J1788" s="255">
        <v>1236404</v>
      </c>
      <c r="K1788" s="196"/>
      <c r="L1788" s="70" t="s">
        <v>3200</v>
      </c>
    </row>
    <row r="1789" spans="1:12" s="264" customFormat="1" ht="15.75" customHeight="1">
      <c r="A1789" s="267">
        <v>22</v>
      </c>
      <c r="B1789" s="277" t="s">
        <v>2414</v>
      </c>
      <c r="C1789" s="70" t="s">
        <v>3895</v>
      </c>
      <c r="D1789" s="88" t="s">
        <v>2688</v>
      </c>
      <c r="E1789" s="476">
        <v>35</v>
      </c>
      <c r="F1789" s="513">
        <v>0.2</v>
      </c>
      <c r="G1789" s="243" t="s">
        <v>2415</v>
      </c>
      <c r="H1789" s="88" t="s">
        <v>1811</v>
      </c>
      <c r="I1789" s="255">
        <v>389460</v>
      </c>
      <c r="J1789" s="255">
        <v>1236388</v>
      </c>
      <c r="K1789" s="196"/>
      <c r="L1789" s="70" t="s">
        <v>3200</v>
      </c>
    </row>
    <row r="1790" spans="1:12" s="264" customFormat="1" ht="15.75" customHeight="1">
      <c r="A1790" s="265">
        <v>23</v>
      </c>
      <c r="B1790" s="277" t="s">
        <v>3221</v>
      </c>
      <c r="C1790" s="70" t="s">
        <v>3895</v>
      </c>
      <c r="D1790" s="88" t="s">
        <v>2688</v>
      </c>
      <c r="E1790" s="476">
        <v>10</v>
      </c>
      <c r="F1790" s="513">
        <v>0.68</v>
      </c>
      <c r="G1790" s="243" t="s">
        <v>3222</v>
      </c>
      <c r="H1790" s="88" t="s">
        <v>3223</v>
      </c>
      <c r="I1790" s="255">
        <v>389299</v>
      </c>
      <c r="J1790" s="255">
        <v>1236387</v>
      </c>
      <c r="K1790" s="196"/>
      <c r="L1790" s="70" t="s">
        <v>3200</v>
      </c>
    </row>
    <row r="1791" spans="1:12" s="264" customFormat="1" ht="15.75" customHeight="1">
      <c r="A1791" s="267">
        <v>24</v>
      </c>
      <c r="B1791" s="277" t="s">
        <v>2417</v>
      </c>
      <c r="C1791" s="70" t="s">
        <v>3895</v>
      </c>
      <c r="D1791" s="88" t="s">
        <v>2688</v>
      </c>
      <c r="E1791" s="476">
        <v>48</v>
      </c>
      <c r="F1791" s="513">
        <v>0.15</v>
      </c>
      <c r="G1791" s="243" t="s">
        <v>2419</v>
      </c>
      <c r="H1791" s="88" t="s">
        <v>3224</v>
      </c>
      <c r="I1791" s="255">
        <v>390071</v>
      </c>
      <c r="J1791" s="255">
        <v>1236381</v>
      </c>
      <c r="K1791" s="196"/>
      <c r="L1791" s="70" t="s">
        <v>3200</v>
      </c>
    </row>
    <row r="1792" spans="1:12" s="264" customFormat="1" ht="15.75" customHeight="1">
      <c r="A1792" s="265">
        <v>25</v>
      </c>
      <c r="B1792" s="243" t="s">
        <v>3183</v>
      </c>
      <c r="C1792" s="70" t="s">
        <v>3928</v>
      </c>
      <c r="D1792" s="88" t="s">
        <v>2688</v>
      </c>
      <c r="E1792" s="476">
        <v>15</v>
      </c>
      <c r="F1792" s="513">
        <v>0.272</v>
      </c>
      <c r="G1792" s="243" t="s">
        <v>3184</v>
      </c>
      <c r="H1792" s="88" t="s">
        <v>354</v>
      </c>
      <c r="I1792" s="255">
        <v>391642</v>
      </c>
      <c r="J1792" s="255">
        <v>1236548</v>
      </c>
      <c r="K1792" s="196"/>
      <c r="L1792" s="70" t="s">
        <v>3200</v>
      </c>
    </row>
    <row r="1793" spans="1:12" s="264" customFormat="1" ht="15.75" customHeight="1">
      <c r="A1793" s="267">
        <v>26</v>
      </c>
      <c r="B1793" s="243" t="s">
        <v>2346</v>
      </c>
      <c r="C1793" s="70" t="s">
        <v>3928</v>
      </c>
      <c r="D1793" s="88" t="s">
        <v>2688</v>
      </c>
      <c r="E1793" s="476">
        <v>22</v>
      </c>
      <c r="F1793" s="513">
        <v>0.363</v>
      </c>
      <c r="G1793" s="243" t="s">
        <v>2347</v>
      </c>
      <c r="H1793" s="88" t="s">
        <v>354</v>
      </c>
      <c r="I1793" s="255">
        <v>391642</v>
      </c>
      <c r="J1793" s="255">
        <v>1236548</v>
      </c>
      <c r="K1793" s="196"/>
      <c r="L1793" s="70" t="s">
        <v>3200</v>
      </c>
    </row>
    <row r="1794" spans="1:12" s="264" customFormat="1" ht="15.75" customHeight="1">
      <c r="A1794" s="265">
        <v>27</v>
      </c>
      <c r="B1794" s="243" t="s">
        <v>2348</v>
      </c>
      <c r="C1794" s="70" t="s">
        <v>3928</v>
      </c>
      <c r="D1794" s="88" t="s">
        <v>2688</v>
      </c>
      <c r="E1794" s="476">
        <v>28</v>
      </c>
      <c r="F1794" s="513">
        <v>0.612</v>
      </c>
      <c r="G1794" s="243" t="s">
        <v>2349</v>
      </c>
      <c r="H1794" s="88" t="s">
        <v>254</v>
      </c>
      <c r="I1794" s="255">
        <v>391608</v>
      </c>
      <c r="J1794" s="255">
        <v>1236399</v>
      </c>
      <c r="K1794" s="196"/>
      <c r="L1794" s="70" t="s">
        <v>3200</v>
      </c>
    </row>
    <row r="1795" spans="1:12" s="264" customFormat="1" ht="15.75" customHeight="1">
      <c r="A1795" s="267">
        <v>28</v>
      </c>
      <c r="B1795" s="243" t="s">
        <v>2350</v>
      </c>
      <c r="C1795" s="70" t="s">
        <v>3928</v>
      </c>
      <c r="D1795" s="88" t="s">
        <v>2688</v>
      </c>
      <c r="E1795" s="476">
        <v>22</v>
      </c>
      <c r="F1795" s="513">
        <v>0.68</v>
      </c>
      <c r="G1795" s="243" t="s">
        <v>2351</v>
      </c>
      <c r="H1795" s="88" t="s">
        <v>254</v>
      </c>
      <c r="I1795" s="255">
        <v>391608</v>
      </c>
      <c r="J1795" s="255">
        <v>1236399</v>
      </c>
      <c r="K1795" s="196"/>
      <c r="L1795" s="70" t="s">
        <v>3200</v>
      </c>
    </row>
    <row r="1796" spans="1:12" s="264" customFormat="1" ht="15.75" customHeight="1">
      <c r="A1796" s="265">
        <v>29</v>
      </c>
      <c r="B1796" s="243" t="s">
        <v>2353</v>
      </c>
      <c r="C1796" s="70" t="s">
        <v>3928</v>
      </c>
      <c r="D1796" s="88" t="s">
        <v>2688</v>
      </c>
      <c r="E1796" s="476">
        <v>20</v>
      </c>
      <c r="F1796" s="513">
        <v>0.58</v>
      </c>
      <c r="G1796" s="243" t="s">
        <v>2354</v>
      </c>
      <c r="H1796" s="88" t="s">
        <v>533</v>
      </c>
      <c r="I1796" s="255">
        <v>391579</v>
      </c>
      <c r="J1796" s="255">
        <v>1236253</v>
      </c>
      <c r="K1796" s="196"/>
      <c r="L1796" s="70" t="s">
        <v>3200</v>
      </c>
    </row>
    <row r="1797" spans="1:12" s="264" customFormat="1" ht="15.75" customHeight="1">
      <c r="A1797" s="267">
        <v>30</v>
      </c>
      <c r="B1797" s="243" t="s">
        <v>2358</v>
      </c>
      <c r="C1797" s="70" t="s">
        <v>3928</v>
      </c>
      <c r="D1797" s="88" t="s">
        <v>2688</v>
      </c>
      <c r="E1797" s="476">
        <v>13</v>
      </c>
      <c r="F1797" s="513">
        <v>0.344</v>
      </c>
      <c r="G1797" s="243" t="s">
        <v>2359</v>
      </c>
      <c r="H1797" s="88" t="s">
        <v>533</v>
      </c>
      <c r="I1797" s="255">
        <v>391579</v>
      </c>
      <c r="J1797" s="255">
        <v>1236253</v>
      </c>
      <c r="K1797" s="196"/>
      <c r="L1797" s="70" t="s">
        <v>3200</v>
      </c>
    </row>
    <row r="1798" spans="1:12" s="264" customFormat="1" ht="15.75" customHeight="1">
      <c r="A1798" s="265">
        <v>31</v>
      </c>
      <c r="B1798" s="254" t="s">
        <v>2361</v>
      </c>
      <c r="C1798" s="70" t="s">
        <v>3928</v>
      </c>
      <c r="D1798" s="19" t="s">
        <v>2688</v>
      </c>
      <c r="E1798" s="477">
        <v>10</v>
      </c>
      <c r="F1798" s="532">
        <v>0.843</v>
      </c>
      <c r="G1798" s="254" t="s">
        <v>2362</v>
      </c>
      <c r="H1798" s="19" t="s">
        <v>533</v>
      </c>
      <c r="I1798" s="256">
        <v>391579</v>
      </c>
      <c r="J1798" s="256">
        <v>1236253</v>
      </c>
      <c r="K1798" s="196"/>
      <c r="L1798" s="195" t="s">
        <v>3200</v>
      </c>
    </row>
    <row r="1799" spans="1:12" s="264" customFormat="1" ht="15.75" customHeight="1">
      <c r="A1799" s="60"/>
      <c r="B1799" s="262" t="s">
        <v>3173</v>
      </c>
      <c r="C1799" s="62"/>
      <c r="D1799" s="20"/>
      <c r="E1799" s="478"/>
      <c r="F1799" s="535"/>
      <c r="G1799" s="64"/>
      <c r="H1799" s="20"/>
      <c r="I1799" s="304"/>
      <c r="J1799" s="304"/>
      <c r="K1799" s="278"/>
      <c r="L1799" s="62"/>
    </row>
    <row r="1800" spans="1:12" s="264" customFormat="1" ht="15.75" customHeight="1">
      <c r="A1800" s="265">
        <v>1</v>
      </c>
      <c r="B1800" s="279" t="s">
        <v>3225</v>
      </c>
      <c r="C1800" s="196" t="s">
        <v>3932</v>
      </c>
      <c r="D1800" s="241" t="s">
        <v>2688</v>
      </c>
      <c r="E1800" s="473">
        <v>40</v>
      </c>
      <c r="F1800" s="534">
        <v>0.223</v>
      </c>
      <c r="G1800" s="550" t="s">
        <v>3226</v>
      </c>
      <c r="H1800" s="241" t="s">
        <v>2234</v>
      </c>
      <c r="I1800" s="326">
        <v>394121</v>
      </c>
      <c r="J1800" s="326">
        <v>1238245</v>
      </c>
      <c r="K1800" s="196"/>
      <c r="L1800" s="196" t="s">
        <v>3227</v>
      </c>
    </row>
    <row r="1801" spans="1:12" s="264" customFormat="1" ht="15.75" customHeight="1">
      <c r="A1801" s="267">
        <v>2</v>
      </c>
      <c r="B1801" s="274" t="s">
        <v>3228</v>
      </c>
      <c r="C1801" s="70" t="s">
        <v>3932</v>
      </c>
      <c r="D1801" s="88" t="s">
        <v>2688</v>
      </c>
      <c r="E1801" s="422">
        <v>16.45</v>
      </c>
      <c r="F1801" s="160">
        <v>0.155</v>
      </c>
      <c r="G1801" s="242" t="s">
        <v>3229</v>
      </c>
      <c r="H1801" s="88" t="s">
        <v>3195</v>
      </c>
      <c r="I1801" s="255">
        <v>393951</v>
      </c>
      <c r="J1801" s="255">
        <v>1238193</v>
      </c>
      <c r="K1801" s="196"/>
      <c r="L1801" s="70" t="s">
        <v>3227</v>
      </c>
    </row>
    <row r="1802" spans="1:12" s="264" customFormat="1" ht="15.75" customHeight="1">
      <c r="A1802" s="267">
        <v>3</v>
      </c>
      <c r="B1802" s="274" t="s">
        <v>3230</v>
      </c>
      <c r="C1802" s="70" t="s">
        <v>3932</v>
      </c>
      <c r="D1802" s="88" t="s">
        <v>2688</v>
      </c>
      <c r="E1802" s="422">
        <v>15</v>
      </c>
      <c r="F1802" s="160">
        <v>0.794</v>
      </c>
      <c r="G1802" s="242" t="s">
        <v>3231</v>
      </c>
      <c r="H1802" s="88" t="s">
        <v>3232</v>
      </c>
      <c r="I1802" s="255">
        <v>392996</v>
      </c>
      <c r="J1802" s="255">
        <v>1237889</v>
      </c>
      <c r="K1802" s="196"/>
      <c r="L1802" s="70" t="s">
        <v>3227</v>
      </c>
    </row>
    <row r="1803" spans="1:12" s="264" customFormat="1" ht="15.75" customHeight="1">
      <c r="A1803" s="271">
        <v>4</v>
      </c>
      <c r="B1803" s="270" t="s">
        <v>3233</v>
      </c>
      <c r="C1803" s="195" t="s">
        <v>3933</v>
      </c>
      <c r="D1803" s="19" t="s">
        <v>2688</v>
      </c>
      <c r="E1803" s="474">
        <v>46</v>
      </c>
      <c r="F1803" s="523">
        <v>0.64</v>
      </c>
      <c r="G1803" s="549" t="s">
        <v>3234</v>
      </c>
      <c r="H1803" s="19" t="s">
        <v>3235</v>
      </c>
      <c r="I1803" s="256">
        <v>392872</v>
      </c>
      <c r="J1803" s="256">
        <v>1236448</v>
      </c>
      <c r="K1803" s="196"/>
      <c r="L1803" s="195" t="s">
        <v>3227</v>
      </c>
    </row>
    <row r="1804" spans="1:12" s="264" customFormat="1" ht="15.75" customHeight="1">
      <c r="A1804" s="748" t="s">
        <v>3236</v>
      </c>
      <c r="B1804" s="748"/>
      <c r="C1804" s="62"/>
      <c r="D1804" s="64"/>
      <c r="E1804" s="467"/>
      <c r="F1804" s="528"/>
      <c r="G1804" s="64"/>
      <c r="H1804" s="64"/>
      <c r="I1804" s="304"/>
      <c r="J1804" s="304"/>
      <c r="K1804" s="20"/>
      <c r="L1804" s="62"/>
    </row>
    <row r="1805" spans="1:12" s="264" customFormat="1" ht="15.75" customHeight="1">
      <c r="A1805" s="60"/>
      <c r="B1805" s="61" t="s">
        <v>3237</v>
      </c>
      <c r="C1805" s="234"/>
      <c r="D1805" s="60"/>
      <c r="E1805" s="470"/>
      <c r="F1805" s="528"/>
      <c r="G1805" s="645"/>
      <c r="H1805" s="64"/>
      <c r="I1805" s="304"/>
      <c r="J1805" s="304"/>
      <c r="K1805" s="20"/>
      <c r="L1805" s="62"/>
    </row>
    <row r="1806" spans="1:12" s="264" customFormat="1" ht="15.75" customHeight="1">
      <c r="A1806" s="265">
        <v>1</v>
      </c>
      <c r="B1806" s="253" t="s">
        <v>915</v>
      </c>
      <c r="C1806" s="196" t="s">
        <v>3590</v>
      </c>
      <c r="D1806" s="241" t="s">
        <v>376</v>
      </c>
      <c r="E1806" s="471">
        <v>20</v>
      </c>
      <c r="F1806" s="512">
        <v>0.297</v>
      </c>
      <c r="G1806" s="253" t="s">
        <v>1689</v>
      </c>
      <c r="H1806" s="241" t="s">
        <v>145</v>
      </c>
      <c r="I1806" s="326">
        <v>388345</v>
      </c>
      <c r="J1806" s="326">
        <v>1224888</v>
      </c>
      <c r="K1806" s="196"/>
      <c r="L1806" s="196" t="s">
        <v>3238</v>
      </c>
    </row>
    <row r="1807" spans="1:12" s="264" customFormat="1" ht="15.75" customHeight="1">
      <c r="A1807" s="267">
        <v>2</v>
      </c>
      <c r="B1807" s="243" t="s">
        <v>921</v>
      </c>
      <c r="C1807" s="196" t="s">
        <v>3590</v>
      </c>
      <c r="D1807" s="88" t="s">
        <v>376</v>
      </c>
      <c r="E1807" s="421">
        <v>20</v>
      </c>
      <c r="F1807" s="158">
        <v>0.243</v>
      </c>
      <c r="G1807" s="243" t="s">
        <v>2251</v>
      </c>
      <c r="H1807" s="88" t="s">
        <v>761</v>
      </c>
      <c r="I1807" s="255">
        <v>387985</v>
      </c>
      <c r="J1807" s="255">
        <v>1224847</v>
      </c>
      <c r="K1807" s="196"/>
      <c r="L1807" s="70" t="s">
        <v>3238</v>
      </c>
    </row>
    <row r="1808" spans="1:12" s="264" customFormat="1" ht="15.75" customHeight="1">
      <c r="A1808" s="267">
        <v>3</v>
      </c>
      <c r="B1808" s="243" t="s">
        <v>924</v>
      </c>
      <c r="C1808" s="70" t="s">
        <v>1366</v>
      </c>
      <c r="D1808" s="88" t="s">
        <v>376</v>
      </c>
      <c r="E1808" s="421">
        <v>25</v>
      </c>
      <c r="F1808" s="158">
        <v>0.209</v>
      </c>
      <c r="G1808" s="243" t="s">
        <v>2429</v>
      </c>
      <c r="H1808" s="88" t="s">
        <v>3239</v>
      </c>
      <c r="I1808" s="255">
        <v>386595</v>
      </c>
      <c r="J1808" s="255">
        <v>1224890</v>
      </c>
      <c r="K1808" s="196"/>
      <c r="L1808" s="70" t="s">
        <v>3240</v>
      </c>
    </row>
    <row r="1809" spans="1:12" s="264" customFormat="1" ht="15.75" customHeight="1">
      <c r="A1809" s="271">
        <v>4</v>
      </c>
      <c r="B1809" s="254" t="s">
        <v>1014</v>
      </c>
      <c r="C1809" s="70" t="s">
        <v>1366</v>
      </c>
      <c r="D1809" s="19" t="s">
        <v>376</v>
      </c>
      <c r="E1809" s="472">
        <v>35</v>
      </c>
      <c r="F1809" s="495">
        <v>0.861</v>
      </c>
      <c r="G1809" s="254" t="s">
        <v>2493</v>
      </c>
      <c r="H1809" s="19" t="s">
        <v>3241</v>
      </c>
      <c r="I1809" s="256">
        <v>386102</v>
      </c>
      <c r="J1809" s="256">
        <v>1224480</v>
      </c>
      <c r="K1809" s="196"/>
      <c r="L1809" s="195" t="s">
        <v>3242</v>
      </c>
    </row>
    <row r="1810" spans="1:12" s="264" customFormat="1" ht="15.75" customHeight="1">
      <c r="A1810" s="748" t="s">
        <v>3243</v>
      </c>
      <c r="B1810" s="748"/>
      <c r="C1810" s="62"/>
      <c r="D1810" s="64"/>
      <c r="E1810" s="467"/>
      <c r="F1810" s="528"/>
      <c r="G1810" s="64"/>
      <c r="H1810" s="64"/>
      <c r="I1810" s="304"/>
      <c r="J1810" s="304"/>
      <c r="K1810" s="20"/>
      <c r="L1810" s="62"/>
    </row>
    <row r="1811" spans="1:12" s="264" customFormat="1" ht="15.75" customHeight="1">
      <c r="A1811" s="60"/>
      <c r="B1811" s="61" t="s">
        <v>3237</v>
      </c>
      <c r="C1811" s="234"/>
      <c r="D1811" s="60"/>
      <c r="E1811" s="470"/>
      <c r="F1811" s="528"/>
      <c r="G1811" s="645"/>
      <c r="H1811" s="64"/>
      <c r="I1811" s="304"/>
      <c r="J1811" s="304"/>
      <c r="K1811" s="20"/>
      <c r="L1811" s="62"/>
    </row>
    <row r="1812" spans="1:12" s="264" customFormat="1" ht="15.75" customHeight="1">
      <c r="A1812" s="265">
        <v>1</v>
      </c>
      <c r="B1812" s="253" t="s">
        <v>2778</v>
      </c>
      <c r="C1812" s="196" t="s">
        <v>2169</v>
      </c>
      <c r="D1812" s="241" t="s">
        <v>376</v>
      </c>
      <c r="E1812" s="471">
        <v>12.92</v>
      </c>
      <c r="F1812" s="536">
        <v>0.1</v>
      </c>
      <c r="G1812" s="253" t="s">
        <v>2907</v>
      </c>
      <c r="H1812" s="241" t="s">
        <v>1699</v>
      </c>
      <c r="I1812" s="326">
        <v>389298</v>
      </c>
      <c r="J1812" s="326">
        <v>1224690</v>
      </c>
      <c r="K1812" s="196"/>
      <c r="L1812" s="196" t="s">
        <v>3244</v>
      </c>
    </row>
    <row r="1813" spans="1:12" s="264" customFormat="1" ht="15.75" customHeight="1">
      <c r="A1813" s="271">
        <v>2</v>
      </c>
      <c r="B1813" s="254" t="s">
        <v>1168</v>
      </c>
      <c r="C1813" s="195" t="s">
        <v>1366</v>
      </c>
      <c r="D1813" s="19" t="s">
        <v>376</v>
      </c>
      <c r="E1813" s="472">
        <v>25</v>
      </c>
      <c r="F1813" s="488">
        <v>0.232</v>
      </c>
      <c r="G1813" s="254" t="s">
        <v>2248</v>
      </c>
      <c r="H1813" s="19" t="s">
        <v>3245</v>
      </c>
      <c r="I1813" s="256">
        <v>389576</v>
      </c>
      <c r="J1813" s="256">
        <v>1224815</v>
      </c>
      <c r="K1813" s="196"/>
      <c r="L1813" s="195" t="s">
        <v>3244</v>
      </c>
    </row>
    <row r="1814" spans="1:12" s="264" customFormat="1" ht="15.75" customHeight="1">
      <c r="A1814" s="748" t="s">
        <v>3246</v>
      </c>
      <c r="B1814" s="748"/>
      <c r="C1814" s="62"/>
      <c r="D1814" s="64"/>
      <c r="E1814" s="425"/>
      <c r="F1814" s="528"/>
      <c r="G1814" s="64"/>
      <c r="H1814" s="64"/>
      <c r="I1814" s="304"/>
      <c r="J1814" s="304"/>
      <c r="K1814" s="20"/>
      <c r="L1814" s="62"/>
    </row>
    <row r="1815" spans="1:12" s="264" customFormat="1" ht="15.75" customHeight="1">
      <c r="A1815" s="280"/>
      <c r="B1815" s="61" t="s">
        <v>3247</v>
      </c>
      <c r="C1815" s="234"/>
      <c r="D1815" s="263"/>
      <c r="E1815" s="470"/>
      <c r="F1815" s="528"/>
      <c r="G1815" s="647"/>
      <c r="H1815" s="64"/>
      <c r="I1815" s="304"/>
      <c r="J1815" s="304"/>
      <c r="K1815" s="20"/>
      <c r="L1815" s="62"/>
    </row>
    <row r="1816" spans="1:12" s="264" customFormat="1" ht="15.75" customHeight="1">
      <c r="A1816" s="265">
        <v>1</v>
      </c>
      <c r="B1816" s="253" t="s">
        <v>3248</v>
      </c>
      <c r="C1816" s="196" t="s">
        <v>3587</v>
      </c>
      <c r="D1816" s="241" t="s">
        <v>2688</v>
      </c>
      <c r="E1816" s="471">
        <v>7</v>
      </c>
      <c r="F1816" s="536">
        <v>0.24</v>
      </c>
      <c r="G1816" s="550" t="s">
        <v>3249</v>
      </c>
      <c r="H1816" s="241" t="s">
        <v>3250</v>
      </c>
      <c r="I1816" s="326">
        <v>401995</v>
      </c>
      <c r="J1816" s="326">
        <v>1238655</v>
      </c>
      <c r="K1816" s="196"/>
      <c r="L1816" s="196" t="s">
        <v>3251</v>
      </c>
    </row>
    <row r="1817" spans="1:12" s="264" customFormat="1" ht="15.75" customHeight="1">
      <c r="A1817" s="267">
        <v>2</v>
      </c>
      <c r="B1817" s="243" t="s">
        <v>915</v>
      </c>
      <c r="C1817" s="196" t="s">
        <v>3587</v>
      </c>
      <c r="D1817" s="88" t="s">
        <v>2688</v>
      </c>
      <c r="E1817" s="421">
        <v>8</v>
      </c>
      <c r="F1817" s="487">
        <v>0.302</v>
      </c>
      <c r="G1817" s="242" t="s">
        <v>3252</v>
      </c>
      <c r="H1817" s="88" t="s">
        <v>3253</v>
      </c>
      <c r="I1817" s="255">
        <v>402618</v>
      </c>
      <c r="J1817" s="255">
        <v>1238706</v>
      </c>
      <c r="K1817" s="196"/>
      <c r="L1817" s="70" t="s">
        <v>3251</v>
      </c>
    </row>
    <row r="1818" spans="1:12" s="264" customFormat="1" ht="15.75" customHeight="1">
      <c r="A1818" s="265">
        <v>3</v>
      </c>
      <c r="B1818" s="243" t="s">
        <v>921</v>
      </c>
      <c r="C1818" s="196" t="s">
        <v>3587</v>
      </c>
      <c r="D1818" s="88" t="s">
        <v>2688</v>
      </c>
      <c r="E1818" s="421">
        <v>10</v>
      </c>
      <c r="F1818" s="487">
        <v>0.416</v>
      </c>
      <c r="G1818" s="242" t="s">
        <v>2251</v>
      </c>
      <c r="H1818" s="88" t="s">
        <v>2949</v>
      </c>
      <c r="I1818" s="255">
        <v>402106</v>
      </c>
      <c r="J1818" s="255">
        <v>1238744</v>
      </c>
      <c r="K1818" s="196"/>
      <c r="L1818" s="70" t="s">
        <v>3251</v>
      </c>
    </row>
    <row r="1819" spans="1:12" s="264" customFormat="1" ht="15.75" customHeight="1">
      <c r="A1819" s="267">
        <v>4</v>
      </c>
      <c r="B1819" s="243" t="s">
        <v>994</v>
      </c>
      <c r="C1819" s="70" t="s">
        <v>3591</v>
      </c>
      <c r="D1819" s="88" t="s">
        <v>2688</v>
      </c>
      <c r="E1819" s="421">
        <v>6</v>
      </c>
      <c r="F1819" s="487">
        <v>0.342</v>
      </c>
      <c r="G1819" s="242" t="s">
        <v>1690</v>
      </c>
      <c r="H1819" s="88" t="s">
        <v>1284</v>
      </c>
      <c r="I1819" s="255">
        <v>403073</v>
      </c>
      <c r="J1819" s="255">
        <v>1238674</v>
      </c>
      <c r="K1819" s="196"/>
      <c r="L1819" s="70" t="s">
        <v>3251</v>
      </c>
    </row>
    <row r="1820" spans="1:12" s="264" customFormat="1" ht="15.75" customHeight="1">
      <c r="A1820" s="265">
        <v>5</v>
      </c>
      <c r="B1820" s="243" t="s">
        <v>3254</v>
      </c>
      <c r="C1820" s="70" t="s">
        <v>3591</v>
      </c>
      <c r="D1820" s="88" t="s">
        <v>2688</v>
      </c>
      <c r="E1820" s="421">
        <v>9</v>
      </c>
      <c r="F1820" s="487">
        <v>0.121</v>
      </c>
      <c r="G1820" s="242" t="s">
        <v>3255</v>
      </c>
      <c r="H1820" s="88" t="s">
        <v>3256</v>
      </c>
      <c r="I1820" s="255">
        <v>403278</v>
      </c>
      <c r="J1820" s="255">
        <v>1238684</v>
      </c>
      <c r="K1820" s="196"/>
      <c r="L1820" s="70" t="s">
        <v>3251</v>
      </c>
    </row>
    <row r="1821" spans="1:12" s="264" customFormat="1" ht="15.75" customHeight="1">
      <c r="A1821" s="267">
        <v>6</v>
      </c>
      <c r="B1821" s="243" t="s">
        <v>924</v>
      </c>
      <c r="C1821" s="70" t="s">
        <v>164</v>
      </c>
      <c r="D1821" s="88" t="s">
        <v>2688</v>
      </c>
      <c r="E1821" s="421">
        <v>20</v>
      </c>
      <c r="F1821" s="487">
        <v>0.801</v>
      </c>
      <c r="G1821" s="242" t="s">
        <v>2429</v>
      </c>
      <c r="H1821" s="88" t="s">
        <v>1025</v>
      </c>
      <c r="I1821" s="255">
        <v>402593</v>
      </c>
      <c r="J1821" s="255">
        <v>1238708</v>
      </c>
      <c r="K1821" s="196"/>
      <c r="L1821" s="70" t="s">
        <v>3251</v>
      </c>
    </row>
    <row r="1822" spans="1:12" s="264" customFormat="1" ht="15.75" customHeight="1">
      <c r="A1822" s="265">
        <v>7</v>
      </c>
      <c r="B1822" s="243" t="s">
        <v>1014</v>
      </c>
      <c r="C1822" s="70" t="s">
        <v>3592</v>
      </c>
      <c r="D1822" s="88" t="s">
        <v>2688</v>
      </c>
      <c r="E1822" s="421">
        <v>37</v>
      </c>
      <c r="F1822" s="487">
        <v>0.597</v>
      </c>
      <c r="G1822" s="242" t="s">
        <v>2493</v>
      </c>
      <c r="H1822" s="88" t="s">
        <v>1284</v>
      </c>
      <c r="I1822" s="255">
        <v>403073</v>
      </c>
      <c r="J1822" s="255">
        <v>1238674</v>
      </c>
      <c r="K1822" s="196"/>
      <c r="L1822" s="70" t="s">
        <v>3251</v>
      </c>
    </row>
    <row r="1823" spans="1:12" s="264" customFormat="1" ht="15.75" customHeight="1">
      <c r="A1823" s="267">
        <v>8</v>
      </c>
      <c r="B1823" s="254" t="s">
        <v>905</v>
      </c>
      <c r="C1823" s="195" t="s">
        <v>3592</v>
      </c>
      <c r="D1823" s="19" t="s">
        <v>2688</v>
      </c>
      <c r="E1823" s="472">
        <v>27</v>
      </c>
      <c r="F1823" s="488">
        <v>0.29</v>
      </c>
      <c r="G1823" s="549" t="s">
        <v>2495</v>
      </c>
      <c r="H1823" s="19" t="s">
        <v>3257</v>
      </c>
      <c r="I1823" s="256">
        <v>403377</v>
      </c>
      <c r="J1823" s="256">
        <v>1238690</v>
      </c>
      <c r="K1823" s="196"/>
      <c r="L1823" s="195" t="s">
        <v>3251</v>
      </c>
    </row>
    <row r="1824" spans="1:12" s="264" customFormat="1" ht="15.75" customHeight="1">
      <c r="A1824" s="265">
        <v>9</v>
      </c>
      <c r="B1824" s="253" t="s">
        <v>2466</v>
      </c>
      <c r="C1824" s="196" t="s">
        <v>613</v>
      </c>
      <c r="D1824" s="241" t="s">
        <v>2688</v>
      </c>
      <c r="E1824" s="471">
        <v>13</v>
      </c>
      <c r="F1824" s="536">
        <v>0.466</v>
      </c>
      <c r="G1824" s="550" t="s">
        <v>2467</v>
      </c>
      <c r="H1824" s="241" t="s">
        <v>2949</v>
      </c>
      <c r="I1824" s="326">
        <v>401806</v>
      </c>
      <c r="J1824" s="326">
        <v>1238977</v>
      </c>
      <c r="K1824" s="196"/>
      <c r="L1824" s="196" t="s">
        <v>3251</v>
      </c>
    </row>
    <row r="1825" spans="1:12" s="264" customFormat="1" ht="15.75" customHeight="1">
      <c r="A1825" s="267">
        <v>10</v>
      </c>
      <c r="B1825" s="243" t="s">
        <v>2480</v>
      </c>
      <c r="C1825" s="70" t="s">
        <v>197</v>
      </c>
      <c r="D1825" s="88" t="s">
        <v>2688</v>
      </c>
      <c r="E1825" s="421">
        <v>9.18</v>
      </c>
      <c r="F1825" s="487">
        <v>0.23</v>
      </c>
      <c r="G1825" s="242" t="s">
        <v>2481</v>
      </c>
      <c r="H1825" s="88" t="s">
        <v>3258</v>
      </c>
      <c r="I1825" s="255">
        <v>401419</v>
      </c>
      <c r="J1825" s="255">
        <v>1239199</v>
      </c>
      <c r="K1825" s="196"/>
      <c r="L1825" s="70" t="s">
        <v>3251</v>
      </c>
    </row>
    <row r="1826" spans="1:12" s="264" customFormat="1" ht="15.75" customHeight="1">
      <c r="A1826" s="265">
        <v>11</v>
      </c>
      <c r="B1826" s="243" t="s">
        <v>2834</v>
      </c>
      <c r="C1826" s="70" t="s">
        <v>164</v>
      </c>
      <c r="D1826" s="88" t="s">
        <v>2688</v>
      </c>
      <c r="E1826" s="421">
        <v>5</v>
      </c>
      <c r="F1826" s="487">
        <v>0.157</v>
      </c>
      <c r="G1826" s="242" t="s">
        <v>2835</v>
      </c>
      <c r="H1826" s="88" t="s">
        <v>3259</v>
      </c>
      <c r="I1826" s="255">
        <v>402280</v>
      </c>
      <c r="J1826" s="255">
        <v>1238889</v>
      </c>
      <c r="K1826" s="196"/>
      <c r="L1826" s="70" t="s">
        <v>3251</v>
      </c>
    </row>
    <row r="1827" spans="1:12" s="264" customFormat="1" ht="15.75" customHeight="1">
      <c r="A1827" s="267">
        <v>12</v>
      </c>
      <c r="B1827" s="243" t="s">
        <v>3260</v>
      </c>
      <c r="C1827" s="70" t="s">
        <v>3592</v>
      </c>
      <c r="D1827" s="88" t="s">
        <v>2688</v>
      </c>
      <c r="E1827" s="421">
        <v>10</v>
      </c>
      <c r="F1827" s="487">
        <v>0.247</v>
      </c>
      <c r="G1827" s="242" t="s">
        <v>3077</v>
      </c>
      <c r="H1827" s="88" t="s">
        <v>3261</v>
      </c>
      <c r="I1827" s="255">
        <v>403412</v>
      </c>
      <c r="J1827" s="255">
        <v>1238737</v>
      </c>
      <c r="K1827" s="196"/>
      <c r="L1827" s="70" t="s">
        <v>3251</v>
      </c>
    </row>
    <row r="1828" spans="1:12" s="264" customFormat="1" ht="15.75" customHeight="1">
      <c r="A1828" s="265">
        <v>13</v>
      </c>
      <c r="B1828" s="243" t="s">
        <v>2724</v>
      </c>
      <c r="C1828" s="70" t="s">
        <v>3592</v>
      </c>
      <c r="D1828" s="88" t="s">
        <v>2688</v>
      </c>
      <c r="E1828" s="421">
        <v>10</v>
      </c>
      <c r="F1828" s="487">
        <v>0.365</v>
      </c>
      <c r="G1828" s="242" t="s">
        <v>2725</v>
      </c>
      <c r="H1828" s="88" t="s">
        <v>1704</v>
      </c>
      <c r="I1828" s="255">
        <v>403550</v>
      </c>
      <c r="J1828" s="255">
        <v>1238923</v>
      </c>
      <c r="K1828" s="196"/>
      <c r="L1828" s="70" t="s">
        <v>3251</v>
      </c>
    </row>
    <row r="1829" spans="1:12" s="264" customFormat="1" ht="15.75" customHeight="1">
      <c r="A1829" s="267">
        <v>14</v>
      </c>
      <c r="B1829" s="254" t="s">
        <v>2727</v>
      </c>
      <c r="C1829" s="70" t="s">
        <v>3592</v>
      </c>
      <c r="D1829" s="19" t="s">
        <v>2688</v>
      </c>
      <c r="E1829" s="472">
        <v>7</v>
      </c>
      <c r="F1829" s="488">
        <v>0.184</v>
      </c>
      <c r="G1829" s="549" t="s">
        <v>2728</v>
      </c>
      <c r="H1829" s="19" t="s">
        <v>3262</v>
      </c>
      <c r="I1829" s="256">
        <v>403475</v>
      </c>
      <c r="J1829" s="256">
        <v>1238820</v>
      </c>
      <c r="K1829" s="196"/>
      <c r="L1829" s="195" t="s">
        <v>3251</v>
      </c>
    </row>
    <row r="1830" spans="1:12" s="264" customFormat="1" ht="15.75" customHeight="1">
      <c r="A1830" s="60"/>
      <c r="B1830" s="246" t="s">
        <v>3263</v>
      </c>
      <c r="C1830" s="234"/>
      <c r="D1830" s="20"/>
      <c r="E1830" s="480"/>
      <c r="F1830" s="528"/>
      <c r="G1830" s="601"/>
      <c r="H1830" s="20"/>
      <c r="I1830" s="304"/>
      <c r="J1830" s="304"/>
      <c r="K1830" s="278"/>
      <c r="L1830" s="62"/>
    </row>
    <row r="1831" spans="1:12" s="264" customFormat="1" ht="15.75" customHeight="1">
      <c r="A1831" s="265">
        <v>1</v>
      </c>
      <c r="B1831" s="253" t="s">
        <v>3264</v>
      </c>
      <c r="C1831" s="196" t="s">
        <v>3593</v>
      </c>
      <c r="D1831" s="241" t="s">
        <v>376</v>
      </c>
      <c r="E1831" s="471">
        <v>2</v>
      </c>
      <c r="F1831" s="536">
        <v>0.107</v>
      </c>
      <c r="G1831" s="253" t="s">
        <v>3265</v>
      </c>
      <c r="H1831" s="241" t="s">
        <v>3266</v>
      </c>
      <c r="I1831" s="326">
        <v>402999</v>
      </c>
      <c r="J1831" s="326">
        <v>1241347</v>
      </c>
      <c r="K1831" s="196"/>
      <c r="L1831" s="196" t="s">
        <v>3267</v>
      </c>
    </row>
    <row r="1832" spans="1:12" s="264" customFormat="1" ht="15.75" customHeight="1">
      <c r="A1832" s="267">
        <v>2</v>
      </c>
      <c r="B1832" s="243" t="s">
        <v>2854</v>
      </c>
      <c r="C1832" s="196" t="s">
        <v>3593</v>
      </c>
      <c r="D1832" s="88" t="s">
        <v>376</v>
      </c>
      <c r="E1832" s="421">
        <v>3.97</v>
      </c>
      <c r="F1832" s="487">
        <v>0.154</v>
      </c>
      <c r="G1832" s="243" t="s">
        <v>2855</v>
      </c>
      <c r="H1832" s="88" t="s">
        <v>3266</v>
      </c>
      <c r="I1832" s="255">
        <v>402999</v>
      </c>
      <c r="J1832" s="255">
        <v>1241347</v>
      </c>
      <c r="K1832" s="196"/>
      <c r="L1832" s="70" t="s">
        <v>3267</v>
      </c>
    </row>
    <row r="1833" spans="1:12" s="264" customFormat="1" ht="15.75" customHeight="1">
      <c r="A1833" s="267">
        <v>3</v>
      </c>
      <c r="B1833" s="243" t="s">
        <v>3268</v>
      </c>
      <c r="C1833" s="196" t="s">
        <v>3593</v>
      </c>
      <c r="D1833" s="88" t="s">
        <v>376</v>
      </c>
      <c r="E1833" s="421">
        <v>10</v>
      </c>
      <c r="F1833" s="487">
        <v>0.518</v>
      </c>
      <c r="G1833" s="243" t="s">
        <v>3269</v>
      </c>
      <c r="H1833" s="88" t="s">
        <v>3270</v>
      </c>
      <c r="I1833" s="255">
        <v>403049</v>
      </c>
      <c r="J1833" s="255">
        <v>1241132</v>
      </c>
      <c r="K1833" s="196"/>
      <c r="L1833" s="70" t="s">
        <v>3267</v>
      </c>
    </row>
    <row r="1834" spans="1:12" s="264" customFormat="1" ht="15.75" customHeight="1">
      <c r="A1834" s="267">
        <v>4</v>
      </c>
      <c r="B1834" s="243" t="s">
        <v>2856</v>
      </c>
      <c r="C1834" s="196" t="s">
        <v>3593</v>
      </c>
      <c r="D1834" s="88" t="s">
        <v>376</v>
      </c>
      <c r="E1834" s="421">
        <v>2</v>
      </c>
      <c r="F1834" s="487">
        <v>0.134</v>
      </c>
      <c r="G1834" s="243" t="s">
        <v>2857</v>
      </c>
      <c r="H1834" s="88" t="s">
        <v>3270</v>
      </c>
      <c r="I1834" s="255">
        <v>403049</v>
      </c>
      <c r="J1834" s="255">
        <v>1241132</v>
      </c>
      <c r="K1834" s="196"/>
      <c r="L1834" s="70" t="s">
        <v>3267</v>
      </c>
    </row>
    <row r="1835" spans="1:12" s="264" customFormat="1" ht="15.75" customHeight="1">
      <c r="A1835" s="267">
        <v>5</v>
      </c>
      <c r="B1835" s="243" t="s">
        <v>2783</v>
      </c>
      <c r="C1835" s="196" t="s">
        <v>3593</v>
      </c>
      <c r="D1835" s="88" t="s">
        <v>376</v>
      </c>
      <c r="E1835" s="421">
        <v>9.4</v>
      </c>
      <c r="F1835" s="487">
        <v>0.051</v>
      </c>
      <c r="G1835" s="243" t="s">
        <v>2784</v>
      </c>
      <c r="H1835" s="88" t="s">
        <v>3271</v>
      </c>
      <c r="I1835" s="255">
        <v>402843</v>
      </c>
      <c r="J1835" s="255">
        <v>1241306</v>
      </c>
      <c r="K1835" s="196"/>
      <c r="L1835" s="70" t="s">
        <v>3267</v>
      </c>
    </row>
    <row r="1836" spans="1:12" s="264" customFormat="1" ht="15.75" customHeight="1">
      <c r="A1836" s="271">
        <v>6</v>
      </c>
      <c r="B1836" s="254" t="s">
        <v>2774</v>
      </c>
      <c r="C1836" s="196" t="s">
        <v>3593</v>
      </c>
      <c r="D1836" s="19" t="s">
        <v>376</v>
      </c>
      <c r="E1836" s="472">
        <v>8.57</v>
      </c>
      <c r="F1836" s="488">
        <v>0.225</v>
      </c>
      <c r="G1836" s="254" t="s">
        <v>2775</v>
      </c>
      <c r="H1836" s="19" t="s">
        <v>367</v>
      </c>
      <c r="I1836" s="256">
        <v>402735</v>
      </c>
      <c r="J1836" s="256">
        <v>1241248</v>
      </c>
      <c r="K1836" s="196"/>
      <c r="L1836" s="195" t="s">
        <v>3267</v>
      </c>
    </row>
    <row r="1837" spans="1:12" s="264" customFormat="1" ht="15.75" customHeight="1">
      <c r="A1837" s="748" t="s">
        <v>3272</v>
      </c>
      <c r="B1837" s="748"/>
      <c r="C1837" s="62"/>
      <c r="D1837" s="64"/>
      <c r="E1837" s="425"/>
      <c r="F1837" s="528"/>
      <c r="G1837" s="64"/>
      <c r="H1837" s="64"/>
      <c r="I1837" s="304"/>
      <c r="J1837" s="304"/>
      <c r="K1837" s="20"/>
      <c r="L1837" s="62"/>
    </row>
    <row r="1838" spans="1:12" s="264" customFormat="1" ht="15.75" customHeight="1">
      <c r="A1838" s="60"/>
      <c r="B1838" s="61" t="s">
        <v>3273</v>
      </c>
      <c r="C1838" s="234"/>
      <c r="D1838" s="263"/>
      <c r="E1838" s="470"/>
      <c r="F1838" s="528"/>
      <c r="G1838" s="647"/>
      <c r="H1838" s="64"/>
      <c r="I1838" s="304"/>
      <c r="J1838" s="304"/>
      <c r="K1838" s="20"/>
      <c r="L1838" s="62"/>
    </row>
    <row r="1839" spans="1:12" s="264" customFormat="1" ht="15.75" customHeight="1">
      <c r="A1839" s="265">
        <v>1</v>
      </c>
      <c r="B1839" s="266" t="s">
        <v>3254</v>
      </c>
      <c r="C1839" s="196" t="s">
        <v>3594</v>
      </c>
      <c r="D1839" s="241" t="s">
        <v>2688</v>
      </c>
      <c r="E1839" s="471">
        <v>4</v>
      </c>
      <c r="F1839" s="536">
        <v>0.2</v>
      </c>
      <c r="G1839" s="253" t="s">
        <v>3255</v>
      </c>
      <c r="H1839" s="241" t="s">
        <v>533</v>
      </c>
      <c r="I1839" s="326">
        <v>400176</v>
      </c>
      <c r="J1839" s="326">
        <v>1240527</v>
      </c>
      <c r="K1839" s="196"/>
      <c r="L1839" s="196"/>
    </row>
    <row r="1840" spans="1:12" s="264" customFormat="1" ht="15.75" customHeight="1">
      <c r="A1840" s="267">
        <v>2</v>
      </c>
      <c r="B1840" s="268" t="s">
        <v>3274</v>
      </c>
      <c r="C1840" s="70" t="s">
        <v>3585</v>
      </c>
      <c r="D1840" s="88" t="s">
        <v>2688</v>
      </c>
      <c r="E1840" s="421">
        <v>3</v>
      </c>
      <c r="F1840" s="487">
        <v>0.15</v>
      </c>
      <c r="G1840" s="243" t="s">
        <v>3275</v>
      </c>
      <c r="H1840" s="88" t="s">
        <v>3276</v>
      </c>
      <c r="I1840" s="255">
        <v>399651</v>
      </c>
      <c r="J1840" s="255">
        <v>1240985</v>
      </c>
      <c r="K1840" s="196"/>
      <c r="L1840" s="70"/>
    </row>
    <row r="1841" spans="1:12" s="264" customFormat="1" ht="15.75" customHeight="1">
      <c r="A1841" s="265">
        <v>3</v>
      </c>
      <c r="B1841" s="268" t="s">
        <v>11</v>
      </c>
      <c r="C1841" s="70" t="s">
        <v>3585</v>
      </c>
      <c r="D1841" s="88" t="s">
        <v>2688</v>
      </c>
      <c r="E1841" s="421">
        <v>25</v>
      </c>
      <c r="F1841" s="487">
        <v>0.518</v>
      </c>
      <c r="G1841" s="243" t="s">
        <v>1693</v>
      </c>
      <c r="H1841" s="88" t="s">
        <v>3277</v>
      </c>
      <c r="I1841" s="255">
        <v>399455</v>
      </c>
      <c r="J1841" s="255">
        <v>1241001</v>
      </c>
      <c r="K1841" s="196"/>
      <c r="L1841" s="70"/>
    </row>
    <row r="1842" spans="1:12" s="264" customFormat="1" ht="15.75" customHeight="1">
      <c r="A1842" s="267">
        <v>4</v>
      </c>
      <c r="B1842" s="270" t="s">
        <v>1032</v>
      </c>
      <c r="C1842" s="70" t="s">
        <v>3585</v>
      </c>
      <c r="D1842" s="19" t="s">
        <v>2688</v>
      </c>
      <c r="E1842" s="472">
        <v>15</v>
      </c>
      <c r="F1842" s="488">
        <v>0.489</v>
      </c>
      <c r="G1842" s="254" t="s">
        <v>2424</v>
      </c>
      <c r="H1842" s="19" t="s">
        <v>3277</v>
      </c>
      <c r="I1842" s="256">
        <v>399455</v>
      </c>
      <c r="J1842" s="256">
        <v>1241001</v>
      </c>
      <c r="K1842" s="196"/>
      <c r="L1842" s="195"/>
    </row>
    <row r="1843" spans="1:12" s="264" customFormat="1" ht="15.75" customHeight="1">
      <c r="A1843" s="265">
        <v>5</v>
      </c>
      <c r="B1843" s="281" t="s">
        <v>3204</v>
      </c>
      <c r="C1843" s="196" t="s">
        <v>3595</v>
      </c>
      <c r="D1843" s="241" t="s">
        <v>2688</v>
      </c>
      <c r="E1843" s="471">
        <v>32</v>
      </c>
      <c r="F1843" s="536">
        <v>1.053</v>
      </c>
      <c r="G1843" s="550" t="s">
        <v>3205</v>
      </c>
      <c r="H1843" s="241" t="s">
        <v>3278</v>
      </c>
      <c r="I1843" s="326">
        <v>401269</v>
      </c>
      <c r="J1843" s="326">
        <v>1240427</v>
      </c>
      <c r="K1843" s="196"/>
      <c r="L1843" s="196"/>
    </row>
    <row r="1844" spans="1:12" s="264" customFormat="1" ht="15.75" customHeight="1">
      <c r="A1844" s="267">
        <v>6</v>
      </c>
      <c r="B1844" s="282" t="s">
        <v>3279</v>
      </c>
      <c r="C1844" s="196" t="s">
        <v>3595</v>
      </c>
      <c r="D1844" s="88" t="s">
        <v>2688</v>
      </c>
      <c r="E1844" s="432">
        <v>4</v>
      </c>
      <c r="F1844" s="487">
        <v>0.2</v>
      </c>
      <c r="G1844" s="242" t="s">
        <v>3280</v>
      </c>
      <c r="H1844" s="88" t="s">
        <v>3281</v>
      </c>
      <c r="I1844" s="255">
        <v>401549</v>
      </c>
      <c r="J1844" s="255">
        <v>1240316</v>
      </c>
      <c r="K1844" s="196"/>
      <c r="L1844" s="70"/>
    </row>
    <row r="1845" spans="1:12" s="264" customFormat="1" ht="15.75" customHeight="1">
      <c r="A1845" s="265">
        <v>7</v>
      </c>
      <c r="B1845" s="282" t="s">
        <v>4</v>
      </c>
      <c r="C1845" s="196" t="s">
        <v>3595</v>
      </c>
      <c r="D1845" s="88" t="s">
        <v>2688</v>
      </c>
      <c r="E1845" s="432">
        <v>4</v>
      </c>
      <c r="F1845" s="487">
        <v>0.409</v>
      </c>
      <c r="G1845" s="242" t="s">
        <v>3282</v>
      </c>
      <c r="H1845" s="88" t="s">
        <v>328</v>
      </c>
      <c r="I1845" s="255">
        <v>401440</v>
      </c>
      <c r="J1845" s="255">
        <v>1240358</v>
      </c>
      <c r="K1845" s="196"/>
      <c r="L1845" s="70"/>
    </row>
    <row r="1846" spans="1:12" s="264" customFormat="1" ht="15.75" customHeight="1">
      <c r="A1846" s="267">
        <v>8</v>
      </c>
      <c r="B1846" s="282" t="s">
        <v>6</v>
      </c>
      <c r="C1846" s="196" t="s">
        <v>3595</v>
      </c>
      <c r="D1846" s="88" t="s">
        <v>2688</v>
      </c>
      <c r="E1846" s="432">
        <v>4.5</v>
      </c>
      <c r="F1846" s="487">
        <v>0.869</v>
      </c>
      <c r="G1846" s="242" t="s">
        <v>3283</v>
      </c>
      <c r="H1846" s="88" t="s">
        <v>3281</v>
      </c>
      <c r="I1846" s="255">
        <v>401549</v>
      </c>
      <c r="J1846" s="255">
        <v>1240316</v>
      </c>
      <c r="K1846" s="196"/>
      <c r="L1846" s="70"/>
    </row>
    <row r="1847" spans="1:12" s="264" customFormat="1" ht="15.75" customHeight="1">
      <c r="A1847" s="265">
        <v>9</v>
      </c>
      <c r="B1847" s="282" t="s">
        <v>5</v>
      </c>
      <c r="C1847" s="196" t="s">
        <v>3595</v>
      </c>
      <c r="D1847" s="88" t="s">
        <v>2688</v>
      </c>
      <c r="E1847" s="432">
        <v>3.5</v>
      </c>
      <c r="F1847" s="487">
        <v>0.2</v>
      </c>
      <c r="G1847" s="242" t="s">
        <v>3284</v>
      </c>
      <c r="H1847" s="88" t="s">
        <v>3285</v>
      </c>
      <c r="I1847" s="255">
        <v>401786</v>
      </c>
      <c r="J1847" s="255">
        <v>1240471</v>
      </c>
      <c r="K1847" s="196"/>
      <c r="L1847" s="70"/>
    </row>
    <row r="1848" spans="1:12" s="264" customFormat="1" ht="15.75" customHeight="1">
      <c r="A1848" s="267">
        <v>10</v>
      </c>
      <c r="B1848" s="282" t="s">
        <v>118</v>
      </c>
      <c r="C1848" s="196" t="s">
        <v>3595</v>
      </c>
      <c r="D1848" s="88" t="s">
        <v>2688</v>
      </c>
      <c r="E1848" s="432">
        <v>6</v>
      </c>
      <c r="F1848" s="487">
        <v>0.6</v>
      </c>
      <c r="G1848" s="242" t="s">
        <v>3286</v>
      </c>
      <c r="H1848" s="88" t="s">
        <v>2446</v>
      </c>
      <c r="I1848" s="255">
        <v>401853</v>
      </c>
      <c r="J1848" s="255">
        <v>1240618</v>
      </c>
      <c r="K1848" s="196"/>
      <c r="L1848" s="70"/>
    </row>
    <row r="1849" spans="1:12" s="264" customFormat="1" ht="15.75" customHeight="1">
      <c r="A1849" s="265">
        <v>11</v>
      </c>
      <c r="B1849" s="282" t="s">
        <v>117</v>
      </c>
      <c r="C1849" s="196" t="s">
        <v>3595</v>
      </c>
      <c r="D1849" s="88" t="s">
        <v>2688</v>
      </c>
      <c r="E1849" s="432">
        <v>3</v>
      </c>
      <c r="F1849" s="487">
        <v>0.2</v>
      </c>
      <c r="G1849" s="242" t="s">
        <v>3287</v>
      </c>
      <c r="H1849" s="88" t="s">
        <v>3288</v>
      </c>
      <c r="I1849" s="255">
        <v>401902</v>
      </c>
      <c r="J1849" s="255">
        <v>1240722</v>
      </c>
      <c r="K1849" s="196"/>
      <c r="L1849" s="70"/>
    </row>
    <row r="1850" spans="1:12" s="264" customFormat="1" ht="15.75" customHeight="1">
      <c r="A1850" s="267">
        <v>12</v>
      </c>
      <c r="B1850" s="282" t="s">
        <v>3289</v>
      </c>
      <c r="C1850" s="196" t="s">
        <v>3595</v>
      </c>
      <c r="D1850" s="88" t="s">
        <v>2688</v>
      </c>
      <c r="E1850" s="432">
        <v>3</v>
      </c>
      <c r="F1850" s="487">
        <v>0.437</v>
      </c>
      <c r="G1850" s="242" t="s">
        <v>3290</v>
      </c>
      <c r="H1850" s="88" t="s">
        <v>3291</v>
      </c>
      <c r="I1850" s="255">
        <v>401983</v>
      </c>
      <c r="J1850" s="255">
        <v>1240927</v>
      </c>
      <c r="K1850" s="196"/>
      <c r="L1850" s="70"/>
    </row>
    <row r="1851" spans="1:12" s="264" customFormat="1" ht="15.75" customHeight="1">
      <c r="A1851" s="265">
        <v>13</v>
      </c>
      <c r="B1851" s="282" t="s">
        <v>3292</v>
      </c>
      <c r="C1851" s="196" t="s">
        <v>3595</v>
      </c>
      <c r="D1851" s="88" t="s">
        <v>2688</v>
      </c>
      <c r="E1851" s="432">
        <v>4</v>
      </c>
      <c r="F1851" s="487">
        <v>0.501</v>
      </c>
      <c r="G1851" s="242" t="s">
        <v>3293</v>
      </c>
      <c r="H1851" s="88" t="s">
        <v>3291</v>
      </c>
      <c r="I1851" s="255">
        <v>401983</v>
      </c>
      <c r="J1851" s="255">
        <v>1240927</v>
      </c>
      <c r="K1851" s="196"/>
      <c r="L1851" s="70"/>
    </row>
    <row r="1852" spans="1:12" s="264" customFormat="1" ht="15.75" customHeight="1">
      <c r="A1852" s="267">
        <v>14</v>
      </c>
      <c r="B1852" s="282" t="s">
        <v>3209</v>
      </c>
      <c r="C1852" s="70" t="s">
        <v>3934</v>
      </c>
      <c r="D1852" s="88" t="s">
        <v>2688</v>
      </c>
      <c r="E1852" s="432">
        <v>5</v>
      </c>
      <c r="F1852" s="487">
        <v>0.1</v>
      </c>
      <c r="G1852" s="243" t="s">
        <v>3210</v>
      </c>
      <c r="H1852" s="88" t="s">
        <v>3294</v>
      </c>
      <c r="I1852" s="255">
        <v>401255</v>
      </c>
      <c r="J1852" s="255">
        <v>1240654</v>
      </c>
      <c r="K1852" s="196"/>
      <c r="L1852" s="70"/>
    </row>
    <row r="1853" spans="1:12" s="264" customFormat="1" ht="15.75" customHeight="1">
      <c r="A1853" s="265">
        <v>15</v>
      </c>
      <c r="B1853" s="282" t="s">
        <v>3295</v>
      </c>
      <c r="C1853" s="70" t="s">
        <v>3596</v>
      </c>
      <c r="D1853" s="88" t="s">
        <v>2688</v>
      </c>
      <c r="E1853" s="432">
        <v>8</v>
      </c>
      <c r="F1853" s="487">
        <v>0.15</v>
      </c>
      <c r="G1853" s="243" t="s">
        <v>3296</v>
      </c>
      <c r="H1853" s="88" t="s">
        <v>3297</v>
      </c>
      <c r="I1853" s="255">
        <v>401091</v>
      </c>
      <c r="J1853" s="255">
        <v>1241294</v>
      </c>
      <c r="K1853" s="196"/>
      <c r="L1853" s="70"/>
    </row>
    <row r="1854" spans="1:12" s="264" customFormat="1" ht="15.75" customHeight="1">
      <c r="A1854" s="267">
        <v>16</v>
      </c>
      <c r="B1854" s="282" t="s">
        <v>3298</v>
      </c>
      <c r="C1854" s="70" t="s">
        <v>3596</v>
      </c>
      <c r="D1854" s="88" t="s">
        <v>2688</v>
      </c>
      <c r="E1854" s="432">
        <v>21</v>
      </c>
      <c r="F1854" s="487">
        <v>0.385</v>
      </c>
      <c r="G1854" s="243" t="s">
        <v>3299</v>
      </c>
      <c r="H1854" s="88" t="s">
        <v>3300</v>
      </c>
      <c r="I1854" s="255">
        <v>401073</v>
      </c>
      <c r="J1854" s="255">
        <v>1241407</v>
      </c>
      <c r="K1854" s="196"/>
      <c r="L1854" s="70"/>
    </row>
    <row r="1855" spans="1:12" s="264" customFormat="1" ht="15.75" customHeight="1">
      <c r="A1855" s="265">
        <v>17</v>
      </c>
      <c r="B1855" s="282" t="s">
        <v>3301</v>
      </c>
      <c r="C1855" s="70" t="s">
        <v>3596</v>
      </c>
      <c r="D1855" s="88" t="s">
        <v>2688</v>
      </c>
      <c r="E1855" s="432">
        <v>36</v>
      </c>
      <c r="F1855" s="487">
        <v>0.3</v>
      </c>
      <c r="G1855" s="243" t="s">
        <v>3302</v>
      </c>
      <c r="H1855" s="88" t="s">
        <v>3300</v>
      </c>
      <c r="I1855" s="255">
        <v>401073</v>
      </c>
      <c r="J1855" s="255">
        <v>1241407</v>
      </c>
      <c r="K1855" s="196"/>
      <c r="L1855" s="70"/>
    </row>
    <row r="1856" spans="1:12" s="264" customFormat="1" ht="15.75" customHeight="1">
      <c r="A1856" s="267">
        <v>18</v>
      </c>
      <c r="B1856" s="282" t="s">
        <v>3216</v>
      </c>
      <c r="C1856" s="70" t="s">
        <v>3597</v>
      </c>
      <c r="D1856" s="88" t="s">
        <v>2688</v>
      </c>
      <c r="E1856" s="432">
        <v>17</v>
      </c>
      <c r="F1856" s="487">
        <v>0.403</v>
      </c>
      <c r="G1856" s="243" t="s">
        <v>3217</v>
      </c>
      <c r="H1856" s="88" t="s">
        <v>3303</v>
      </c>
      <c r="I1856" s="255">
        <v>399990</v>
      </c>
      <c r="J1856" s="255">
        <v>1241007</v>
      </c>
      <c r="K1856" s="196"/>
      <c r="L1856" s="70"/>
    </row>
    <row r="1857" spans="1:12" s="264" customFormat="1" ht="15.75" customHeight="1">
      <c r="A1857" s="265">
        <v>19</v>
      </c>
      <c r="B1857" s="282" t="s">
        <v>2398</v>
      </c>
      <c r="C1857" s="70" t="s">
        <v>3597</v>
      </c>
      <c r="D1857" s="88" t="s">
        <v>2688</v>
      </c>
      <c r="E1857" s="432">
        <v>16</v>
      </c>
      <c r="F1857" s="487">
        <v>0.25</v>
      </c>
      <c r="G1857" s="243" t="s">
        <v>2400</v>
      </c>
      <c r="H1857" s="88" t="s">
        <v>3304</v>
      </c>
      <c r="I1857" s="255">
        <v>400033</v>
      </c>
      <c r="J1857" s="255">
        <v>1241159</v>
      </c>
      <c r="K1857" s="196"/>
      <c r="L1857" s="70"/>
    </row>
    <row r="1858" spans="1:12" s="264" customFormat="1" ht="15.75" customHeight="1">
      <c r="A1858" s="267">
        <v>20</v>
      </c>
      <c r="B1858" s="282" t="s">
        <v>2406</v>
      </c>
      <c r="C1858" s="70" t="s">
        <v>3597</v>
      </c>
      <c r="D1858" s="88" t="s">
        <v>2688</v>
      </c>
      <c r="E1858" s="432">
        <v>8</v>
      </c>
      <c r="F1858" s="487">
        <v>0.051</v>
      </c>
      <c r="G1858" s="243" t="s">
        <v>2407</v>
      </c>
      <c r="H1858" s="88" t="s">
        <v>1715</v>
      </c>
      <c r="I1858" s="255">
        <v>400056</v>
      </c>
      <c r="J1858" s="255">
        <v>1241225</v>
      </c>
      <c r="K1858" s="196"/>
      <c r="L1858" s="70"/>
    </row>
    <row r="1859" spans="1:12" s="264" customFormat="1" ht="15.75" customHeight="1">
      <c r="A1859" s="265">
        <v>21</v>
      </c>
      <c r="B1859" s="283" t="s">
        <v>2411</v>
      </c>
      <c r="C1859" s="70" t="s">
        <v>3597</v>
      </c>
      <c r="D1859" s="19" t="s">
        <v>2688</v>
      </c>
      <c r="E1859" s="479">
        <v>6</v>
      </c>
      <c r="F1859" s="488">
        <v>0.2</v>
      </c>
      <c r="G1859" s="254" t="s">
        <v>2412</v>
      </c>
      <c r="H1859" s="19" t="s">
        <v>3305</v>
      </c>
      <c r="I1859" s="256">
        <v>400092</v>
      </c>
      <c r="J1859" s="256">
        <v>1241374</v>
      </c>
      <c r="K1859" s="196"/>
      <c r="L1859" s="195"/>
    </row>
    <row r="1860" spans="1:12" s="264" customFormat="1" ht="15.75" customHeight="1">
      <c r="A1860" s="60"/>
      <c r="B1860" s="61" t="s">
        <v>3306</v>
      </c>
      <c r="C1860" s="62"/>
      <c r="D1860" s="20"/>
      <c r="E1860" s="480"/>
      <c r="F1860" s="528"/>
      <c r="G1860" s="64"/>
      <c r="H1860" s="20"/>
      <c r="I1860" s="304"/>
      <c r="J1860" s="304"/>
      <c r="K1860" s="278"/>
      <c r="L1860" s="62"/>
    </row>
    <row r="1861" spans="1:12" s="264" customFormat="1" ht="15.75" customHeight="1">
      <c r="A1861" s="265">
        <v>1</v>
      </c>
      <c r="B1861" s="253" t="s">
        <v>2927</v>
      </c>
      <c r="C1861" s="196" t="s">
        <v>3598</v>
      </c>
      <c r="D1861" s="241" t="s">
        <v>2688</v>
      </c>
      <c r="E1861" s="471">
        <v>6.15</v>
      </c>
      <c r="F1861" s="536">
        <v>0.15</v>
      </c>
      <c r="G1861" s="550" t="s">
        <v>2928</v>
      </c>
      <c r="H1861" s="241" t="s">
        <v>3307</v>
      </c>
      <c r="I1861" s="326">
        <v>398560</v>
      </c>
      <c r="J1861" s="326">
        <v>1242188</v>
      </c>
      <c r="K1861" s="196"/>
      <c r="L1861" s="196"/>
    </row>
    <row r="1862" spans="1:12" s="264" customFormat="1" ht="15.75" customHeight="1">
      <c r="A1862" s="267">
        <v>2</v>
      </c>
      <c r="B1862" s="243" t="s">
        <v>3308</v>
      </c>
      <c r="C1862" s="196" t="s">
        <v>3598</v>
      </c>
      <c r="D1862" s="88" t="s">
        <v>2688</v>
      </c>
      <c r="E1862" s="421">
        <v>20</v>
      </c>
      <c r="F1862" s="487">
        <v>0.939</v>
      </c>
      <c r="G1862" s="242" t="s">
        <v>3309</v>
      </c>
      <c r="H1862" s="88" t="s">
        <v>3310</v>
      </c>
      <c r="I1862" s="255">
        <v>298786</v>
      </c>
      <c r="J1862" s="255">
        <v>1241599</v>
      </c>
      <c r="K1862" s="196"/>
      <c r="L1862" s="70"/>
    </row>
    <row r="1863" spans="1:12" s="264" customFormat="1" ht="15.75" customHeight="1">
      <c r="A1863" s="265">
        <v>3</v>
      </c>
      <c r="B1863" s="243" t="s">
        <v>3124</v>
      </c>
      <c r="C1863" s="196" t="s">
        <v>3598</v>
      </c>
      <c r="D1863" s="88" t="s">
        <v>2688</v>
      </c>
      <c r="E1863" s="421">
        <v>10.75</v>
      </c>
      <c r="F1863" s="487">
        <v>0.269</v>
      </c>
      <c r="G1863" s="242" t="s">
        <v>3017</v>
      </c>
      <c r="H1863" s="88" t="s">
        <v>3311</v>
      </c>
      <c r="I1863" s="255">
        <v>398846</v>
      </c>
      <c r="J1863" s="255">
        <v>1242708</v>
      </c>
      <c r="K1863" s="196"/>
      <c r="L1863" s="70"/>
    </row>
    <row r="1864" spans="1:12" s="264" customFormat="1" ht="15.75" customHeight="1">
      <c r="A1864" s="267">
        <v>4</v>
      </c>
      <c r="B1864" s="243" t="s">
        <v>3312</v>
      </c>
      <c r="C1864" s="196" t="s">
        <v>3598</v>
      </c>
      <c r="D1864" s="88" t="s">
        <v>2688</v>
      </c>
      <c r="E1864" s="421">
        <v>26.47</v>
      </c>
      <c r="F1864" s="487">
        <v>0.43</v>
      </c>
      <c r="G1864" s="242" t="s">
        <v>3313</v>
      </c>
      <c r="H1864" s="88" t="s">
        <v>3314</v>
      </c>
      <c r="I1864" s="255">
        <v>399151</v>
      </c>
      <c r="J1864" s="255">
        <v>1243254</v>
      </c>
      <c r="K1864" s="196"/>
      <c r="L1864" s="70"/>
    </row>
    <row r="1865" spans="1:12" s="264" customFormat="1" ht="15.75" customHeight="1">
      <c r="A1865" s="265">
        <v>5</v>
      </c>
      <c r="B1865" s="243" t="s">
        <v>3108</v>
      </c>
      <c r="C1865" s="196" t="s">
        <v>3598</v>
      </c>
      <c r="D1865" s="88" t="s">
        <v>2688</v>
      </c>
      <c r="E1865" s="421">
        <v>14</v>
      </c>
      <c r="F1865" s="487">
        <v>0.33</v>
      </c>
      <c r="G1865" s="242" t="s">
        <v>3109</v>
      </c>
      <c r="H1865" s="88" t="s">
        <v>3314</v>
      </c>
      <c r="I1865" s="255">
        <v>399151</v>
      </c>
      <c r="J1865" s="255">
        <v>1243254</v>
      </c>
      <c r="K1865" s="196"/>
      <c r="L1865" s="70"/>
    </row>
    <row r="1866" spans="1:12" s="264" customFormat="1" ht="15.75" customHeight="1">
      <c r="A1866" s="267">
        <v>6</v>
      </c>
      <c r="B1866" s="243" t="s">
        <v>3315</v>
      </c>
      <c r="C1866" s="70" t="s">
        <v>3599</v>
      </c>
      <c r="D1866" s="88" t="s">
        <v>2688</v>
      </c>
      <c r="E1866" s="421">
        <v>28</v>
      </c>
      <c r="F1866" s="487">
        <v>1.155</v>
      </c>
      <c r="G1866" s="242" t="s">
        <v>3316</v>
      </c>
      <c r="H1866" s="88" t="s">
        <v>3317</v>
      </c>
      <c r="I1866" s="255">
        <v>399269</v>
      </c>
      <c r="J1866" s="255">
        <v>1243470</v>
      </c>
      <c r="K1866" s="196"/>
      <c r="L1866" s="70"/>
    </row>
    <row r="1867" spans="1:12" s="264" customFormat="1" ht="15.75" customHeight="1">
      <c r="A1867" s="265">
        <v>7</v>
      </c>
      <c r="B1867" s="243" t="s">
        <v>3318</v>
      </c>
      <c r="C1867" s="70" t="s">
        <v>3600</v>
      </c>
      <c r="D1867" s="88" t="s">
        <v>2688</v>
      </c>
      <c r="E1867" s="421">
        <v>8</v>
      </c>
      <c r="F1867" s="487">
        <v>0.463</v>
      </c>
      <c r="G1867" s="242" t="s">
        <v>3319</v>
      </c>
      <c r="H1867" s="88" t="s">
        <v>3320</v>
      </c>
      <c r="I1867" s="255">
        <v>399191</v>
      </c>
      <c r="J1867" s="255">
        <v>1243860</v>
      </c>
      <c r="K1867" s="196"/>
      <c r="L1867" s="70"/>
    </row>
    <row r="1868" spans="1:12" s="264" customFormat="1" ht="15.75" customHeight="1">
      <c r="A1868" s="267">
        <v>8</v>
      </c>
      <c r="B1868" s="243" t="s">
        <v>3321</v>
      </c>
      <c r="C1868" s="70" t="s">
        <v>3600</v>
      </c>
      <c r="D1868" s="88" t="s">
        <v>2688</v>
      </c>
      <c r="E1868" s="421">
        <v>30</v>
      </c>
      <c r="F1868" s="487">
        <v>0.699</v>
      </c>
      <c r="G1868" s="243" t="s">
        <v>3322</v>
      </c>
      <c r="H1868" s="88" t="s">
        <v>3323</v>
      </c>
      <c r="I1868" s="255">
        <v>398746</v>
      </c>
      <c r="J1868" s="255">
        <v>1244096</v>
      </c>
      <c r="K1868" s="196"/>
      <c r="L1868" s="70"/>
    </row>
    <row r="1869" spans="1:12" s="264" customFormat="1" ht="15.75" customHeight="1">
      <c r="A1869" s="265">
        <v>9</v>
      </c>
      <c r="B1869" s="243" t="s">
        <v>3324</v>
      </c>
      <c r="C1869" s="70" t="s">
        <v>3600</v>
      </c>
      <c r="D1869" s="88" t="s">
        <v>2688</v>
      </c>
      <c r="E1869" s="421">
        <v>25</v>
      </c>
      <c r="F1869" s="487">
        <v>0.47</v>
      </c>
      <c r="G1869" s="243" t="s">
        <v>3325</v>
      </c>
      <c r="H1869" s="88" t="s">
        <v>3326</v>
      </c>
      <c r="I1869" s="255">
        <v>398612</v>
      </c>
      <c r="J1869" s="255">
        <v>1244169</v>
      </c>
      <c r="K1869" s="196"/>
      <c r="L1869" s="70"/>
    </row>
    <row r="1870" spans="1:12" s="264" customFormat="1" ht="15.75" customHeight="1">
      <c r="A1870" s="267">
        <v>10</v>
      </c>
      <c r="B1870" s="254" t="s">
        <v>3327</v>
      </c>
      <c r="C1870" s="195" t="s">
        <v>3600</v>
      </c>
      <c r="D1870" s="19" t="s">
        <v>2688</v>
      </c>
      <c r="E1870" s="472">
        <v>15</v>
      </c>
      <c r="F1870" s="488">
        <v>0.4</v>
      </c>
      <c r="G1870" s="254" t="s">
        <v>3328</v>
      </c>
      <c r="H1870" s="19" t="s">
        <v>3329</v>
      </c>
      <c r="I1870" s="256">
        <v>398551</v>
      </c>
      <c r="J1870" s="256">
        <v>1244203</v>
      </c>
      <c r="K1870" s="196"/>
      <c r="L1870" s="195"/>
    </row>
    <row r="1871" spans="1:12" s="264" customFormat="1" ht="15.75" customHeight="1">
      <c r="A1871" s="265">
        <v>11</v>
      </c>
      <c r="B1871" s="266" t="s">
        <v>3330</v>
      </c>
      <c r="C1871" s="196" t="s">
        <v>3600</v>
      </c>
      <c r="D1871" s="241" t="s">
        <v>2688</v>
      </c>
      <c r="E1871" s="475">
        <v>15</v>
      </c>
      <c r="F1871" s="536">
        <v>0.607</v>
      </c>
      <c r="G1871" s="253" t="s">
        <v>3331</v>
      </c>
      <c r="H1871" s="241" t="s">
        <v>3332</v>
      </c>
      <c r="I1871" s="326">
        <v>398746</v>
      </c>
      <c r="J1871" s="326">
        <v>1244095</v>
      </c>
      <c r="K1871" s="196"/>
      <c r="L1871" s="196"/>
    </row>
    <row r="1872" spans="1:12" s="264" customFormat="1" ht="15.75" customHeight="1">
      <c r="A1872" s="267">
        <v>12</v>
      </c>
      <c r="B1872" s="243" t="s">
        <v>3333</v>
      </c>
      <c r="C1872" s="70" t="s">
        <v>3601</v>
      </c>
      <c r="D1872" s="88" t="s">
        <v>2688</v>
      </c>
      <c r="E1872" s="421">
        <v>9</v>
      </c>
      <c r="F1872" s="487">
        <v>0.3</v>
      </c>
      <c r="G1872" s="242" t="s">
        <v>3334</v>
      </c>
      <c r="H1872" s="88" t="s">
        <v>2914</v>
      </c>
      <c r="I1872" s="255">
        <v>399778</v>
      </c>
      <c r="J1872" s="255">
        <v>1243727</v>
      </c>
      <c r="K1872" s="196"/>
      <c r="L1872" s="70"/>
    </row>
    <row r="1873" spans="1:12" s="264" customFormat="1" ht="15.75" customHeight="1">
      <c r="A1873" s="265">
        <v>13</v>
      </c>
      <c r="B1873" s="243" t="s">
        <v>3335</v>
      </c>
      <c r="C1873" s="70" t="s">
        <v>3601</v>
      </c>
      <c r="D1873" s="88" t="s">
        <v>2688</v>
      </c>
      <c r="E1873" s="421">
        <v>7</v>
      </c>
      <c r="F1873" s="487">
        <v>0.1</v>
      </c>
      <c r="G1873" s="242" t="s">
        <v>3336</v>
      </c>
      <c r="H1873" s="88" t="s">
        <v>3337</v>
      </c>
      <c r="I1873" s="255">
        <v>399993</v>
      </c>
      <c r="J1873" s="255">
        <v>1243423</v>
      </c>
      <c r="K1873" s="196"/>
      <c r="L1873" s="70"/>
    </row>
    <row r="1874" spans="1:12" s="264" customFormat="1" ht="15.75" customHeight="1">
      <c r="A1874" s="267">
        <v>14</v>
      </c>
      <c r="B1874" s="254" t="s">
        <v>3338</v>
      </c>
      <c r="C1874" s="195" t="s">
        <v>3601</v>
      </c>
      <c r="D1874" s="19" t="s">
        <v>2688</v>
      </c>
      <c r="E1874" s="472">
        <v>12</v>
      </c>
      <c r="F1874" s="488">
        <v>0.2</v>
      </c>
      <c r="G1874" s="549" t="s">
        <v>3339</v>
      </c>
      <c r="H1874" s="19" t="s">
        <v>3337</v>
      </c>
      <c r="I1874" s="256">
        <v>399993</v>
      </c>
      <c r="J1874" s="256">
        <v>1243423</v>
      </c>
      <c r="K1874" s="196"/>
      <c r="L1874" s="195"/>
    </row>
    <row r="1875" spans="1:12" s="264" customFormat="1" ht="15.75" customHeight="1">
      <c r="A1875" s="60"/>
      <c r="B1875" s="61" t="s">
        <v>3340</v>
      </c>
      <c r="C1875" s="234"/>
      <c r="D1875" s="20"/>
      <c r="E1875" s="462"/>
      <c r="F1875" s="537"/>
      <c r="G1875" s="64"/>
      <c r="H1875" s="20"/>
      <c r="I1875" s="304"/>
      <c r="J1875" s="304"/>
      <c r="K1875" s="62"/>
      <c r="L1875" s="62"/>
    </row>
    <row r="1876" spans="1:12" s="264" customFormat="1" ht="15.75" customHeight="1">
      <c r="A1876" s="265">
        <v>1</v>
      </c>
      <c r="B1876" s="266" t="s">
        <v>3341</v>
      </c>
      <c r="C1876" s="196" t="s">
        <v>1366</v>
      </c>
      <c r="D1876" s="241" t="s">
        <v>376</v>
      </c>
      <c r="E1876" s="471">
        <v>5</v>
      </c>
      <c r="F1876" s="536">
        <v>0.25</v>
      </c>
      <c r="G1876" s="253" t="s">
        <v>2784</v>
      </c>
      <c r="H1876" s="241" t="s">
        <v>3342</v>
      </c>
      <c r="I1876" s="326">
        <v>399019</v>
      </c>
      <c r="J1876" s="326">
        <v>1245120</v>
      </c>
      <c r="K1876" s="196"/>
      <c r="L1876" s="196"/>
    </row>
    <row r="1877" spans="1:12" s="264" customFormat="1" ht="15.75" customHeight="1">
      <c r="A1877" s="267">
        <v>2</v>
      </c>
      <c r="B1877" s="268" t="s">
        <v>3343</v>
      </c>
      <c r="C1877" s="196" t="s">
        <v>1366</v>
      </c>
      <c r="D1877" s="88" t="s">
        <v>376</v>
      </c>
      <c r="E1877" s="421">
        <v>9.5</v>
      </c>
      <c r="F1877" s="487">
        <v>0.315</v>
      </c>
      <c r="G1877" s="243" t="s">
        <v>2780</v>
      </c>
      <c r="H1877" s="88" t="s">
        <v>3344</v>
      </c>
      <c r="I1877" s="255">
        <v>399211</v>
      </c>
      <c r="J1877" s="255">
        <v>1244902</v>
      </c>
      <c r="K1877" s="196"/>
      <c r="L1877" s="70"/>
    </row>
    <row r="1878" spans="1:12" s="264" customFormat="1" ht="15.75" customHeight="1">
      <c r="A1878" s="271">
        <v>3</v>
      </c>
      <c r="B1878" s="270" t="s">
        <v>3345</v>
      </c>
      <c r="C1878" s="196" t="s">
        <v>1366</v>
      </c>
      <c r="D1878" s="19" t="s">
        <v>376</v>
      </c>
      <c r="E1878" s="472">
        <v>14.545</v>
      </c>
      <c r="F1878" s="488">
        <v>0.38</v>
      </c>
      <c r="G1878" s="254" t="s">
        <v>2775</v>
      </c>
      <c r="H1878" s="19" t="s">
        <v>3346</v>
      </c>
      <c r="I1878" s="256">
        <v>399421</v>
      </c>
      <c r="J1878" s="256">
        <v>1244674</v>
      </c>
      <c r="K1878" s="196"/>
      <c r="L1878" s="195"/>
    </row>
    <row r="1879" spans="1:12" s="264" customFormat="1" ht="15.75" customHeight="1">
      <c r="A1879" s="60"/>
      <c r="B1879" s="61" t="s">
        <v>3347</v>
      </c>
      <c r="C1879" s="234"/>
      <c r="D1879" s="20"/>
      <c r="E1879" s="468"/>
      <c r="F1879" s="537"/>
      <c r="G1879" s="64"/>
      <c r="H1879" s="20"/>
      <c r="I1879" s="304"/>
      <c r="J1879" s="304"/>
      <c r="K1879" s="62"/>
      <c r="L1879" s="62"/>
    </row>
    <row r="1880" spans="1:12" s="264" customFormat="1" ht="15.75" customHeight="1">
      <c r="A1880" s="265">
        <v>1</v>
      </c>
      <c r="B1880" s="266" t="s">
        <v>3348</v>
      </c>
      <c r="C1880" s="196" t="s">
        <v>164</v>
      </c>
      <c r="D1880" s="241" t="s">
        <v>376</v>
      </c>
      <c r="E1880" s="471">
        <v>8.35</v>
      </c>
      <c r="F1880" s="536">
        <v>0.121</v>
      </c>
      <c r="G1880" s="253" t="s">
        <v>3349</v>
      </c>
      <c r="H1880" s="241" t="s">
        <v>3271</v>
      </c>
      <c r="I1880" s="326">
        <v>402205</v>
      </c>
      <c r="J1880" s="326">
        <v>1241345</v>
      </c>
      <c r="K1880" s="196"/>
      <c r="L1880" s="196"/>
    </row>
    <row r="1881" spans="1:12" s="264" customFormat="1" ht="15.75" customHeight="1">
      <c r="A1881" s="267">
        <v>2</v>
      </c>
      <c r="B1881" s="268" t="s">
        <v>3350</v>
      </c>
      <c r="C1881" s="196" t="s">
        <v>164</v>
      </c>
      <c r="D1881" s="88" t="s">
        <v>376</v>
      </c>
      <c r="E1881" s="421">
        <v>12</v>
      </c>
      <c r="F1881" s="487">
        <v>0.219</v>
      </c>
      <c r="G1881" s="243" t="s">
        <v>3351</v>
      </c>
      <c r="H1881" s="88" t="s">
        <v>3352</v>
      </c>
      <c r="I1881" s="255">
        <v>402288</v>
      </c>
      <c r="J1881" s="255">
        <v>1241038</v>
      </c>
      <c r="K1881" s="196"/>
      <c r="L1881" s="70"/>
    </row>
    <row r="1882" spans="1:12" s="264" customFormat="1" ht="15.75" customHeight="1">
      <c r="A1882" s="271">
        <v>3</v>
      </c>
      <c r="B1882" s="270" t="s">
        <v>3341</v>
      </c>
      <c r="C1882" s="196" t="s">
        <v>164</v>
      </c>
      <c r="D1882" s="19" t="s">
        <v>376</v>
      </c>
      <c r="E1882" s="472">
        <v>13.17</v>
      </c>
      <c r="F1882" s="488">
        <v>0.238</v>
      </c>
      <c r="G1882" s="254" t="s">
        <v>2784</v>
      </c>
      <c r="H1882" s="19" t="s">
        <v>3353</v>
      </c>
      <c r="I1882" s="256">
        <v>402225</v>
      </c>
      <c r="J1882" s="256">
        <v>1240922</v>
      </c>
      <c r="K1882" s="196"/>
      <c r="L1882" s="195"/>
    </row>
    <row r="1883" spans="1:12" s="264" customFormat="1" ht="15.75" customHeight="1">
      <c r="A1883" s="748" t="s">
        <v>3354</v>
      </c>
      <c r="B1883" s="748"/>
      <c r="C1883" s="62"/>
      <c r="D1883" s="64"/>
      <c r="E1883" s="425"/>
      <c r="F1883" s="537"/>
      <c r="G1883" s="64"/>
      <c r="H1883" s="64"/>
      <c r="I1883" s="304"/>
      <c r="J1883" s="304"/>
      <c r="K1883" s="20"/>
      <c r="L1883" s="62"/>
    </row>
    <row r="1884" spans="1:12" s="264" customFormat="1" ht="15.75" customHeight="1">
      <c r="A1884" s="60"/>
      <c r="B1884" s="61" t="s">
        <v>3306</v>
      </c>
      <c r="C1884" s="234"/>
      <c r="D1884" s="263"/>
      <c r="E1884" s="470"/>
      <c r="F1884" s="537"/>
      <c r="G1884" s="647"/>
      <c r="H1884" s="64"/>
      <c r="I1884" s="304"/>
      <c r="J1884" s="304"/>
      <c r="K1884" s="20"/>
      <c r="L1884" s="62"/>
    </row>
    <row r="1885" spans="1:12" s="264" customFormat="1" ht="15.75" customHeight="1">
      <c r="A1885" s="265">
        <v>1</v>
      </c>
      <c r="B1885" s="266" t="s">
        <v>3355</v>
      </c>
      <c r="C1885" s="196" t="s">
        <v>3602</v>
      </c>
      <c r="D1885" s="241" t="s">
        <v>2688</v>
      </c>
      <c r="E1885" s="471">
        <v>25</v>
      </c>
      <c r="F1885" s="536">
        <v>0.95</v>
      </c>
      <c r="G1885" s="253" t="s">
        <v>3356</v>
      </c>
      <c r="H1885" s="241" t="s">
        <v>3357</v>
      </c>
      <c r="I1885" s="326">
        <v>396871</v>
      </c>
      <c r="J1885" s="326">
        <v>1244745</v>
      </c>
      <c r="K1885" s="196"/>
      <c r="L1885" s="196" t="s">
        <v>3358</v>
      </c>
    </row>
    <row r="1886" spans="1:12" s="264" customFormat="1" ht="15.75" customHeight="1">
      <c r="A1886" s="267">
        <v>2</v>
      </c>
      <c r="B1886" s="243" t="s">
        <v>3359</v>
      </c>
      <c r="C1886" s="70" t="s">
        <v>3603</v>
      </c>
      <c r="D1886" s="88" t="s">
        <v>2688</v>
      </c>
      <c r="E1886" s="421">
        <v>25</v>
      </c>
      <c r="F1886" s="487">
        <v>0.396</v>
      </c>
      <c r="G1886" s="243" t="s">
        <v>3360</v>
      </c>
      <c r="H1886" s="88" t="s">
        <v>3361</v>
      </c>
      <c r="I1886" s="255">
        <v>396168</v>
      </c>
      <c r="J1886" s="255">
        <v>1244692</v>
      </c>
      <c r="K1886" s="196"/>
      <c r="L1886" s="70" t="s">
        <v>3358</v>
      </c>
    </row>
    <row r="1887" spans="1:12" s="264" customFormat="1" ht="15.75" customHeight="1">
      <c r="A1887" s="265">
        <v>3</v>
      </c>
      <c r="B1887" s="254" t="s">
        <v>3362</v>
      </c>
      <c r="C1887" s="195" t="s">
        <v>3604</v>
      </c>
      <c r="D1887" s="19" t="s">
        <v>2688</v>
      </c>
      <c r="E1887" s="472">
        <v>35</v>
      </c>
      <c r="F1887" s="488">
        <v>0.6</v>
      </c>
      <c r="G1887" s="254" t="s">
        <v>3363</v>
      </c>
      <c r="H1887" s="19" t="s">
        <v>3361</v>
      </c>
      <c r="I1887" s="256">
        <v>396168</v>
      </c>
      <c r="J1887" s="256">
        <v>1244692</v>
      </c>
      <c r="K1887" s="196"/>
      <c r="L1887" s="195" t="s">
        <v>3358</v>
      </c>
    </row>
    <row r="1888" spans="1:12" s="264" customFormat="1" ht="15.75" customHeight="1">
      <c r="A1888" s="267">
        <v>4</v>
      </c>
      <c r="B1888" s="253" t="s">
        <v>3364</v>
      </c>
      <c r="C1888" s="196" t="s">
        <v>3605</v>
      </c>
      <c r="D1888" s="241" t="s">
        <v>2688</v>
      </c>
      <c r="E1888" s="471">
        <v>12</v>
      </c>
      <c r="F1888" s="536">
        <v>0.78</v>
      </c>
      <c r="G1888" s="253" t="s">
        <v>3365</v>
      </c>
      <c r="H1888" s="241" t="s">
        <v>321</v>
      </c>
      <c r="I1888" s="326">
        <v>397399</v>
      </c>
      <c r="J1888" s="326">
        <v>1244869</v>
      </c>
      <c r="K1888" s="196"/>
      <c r="L1888" s="196" t="s">
        <v>3358</v>
      </c>
    </row>
    <row r="1889" spans="1:12" s="264" customFormat="1" ht="15.75" customHeight="1">
      <c r="A1889" s="265">
        <v>5</v>
      </c>
      <c r="B1889" s="243" t="s">
        <v>3366</v>
      </c>
      <c r="C1889" s="196" t="s">
        <v>3605</v>
      </c>
      <c r="D1889" s="88" t="s">
        <v>2688</v>
      </c>
      <c r="E1889" s="421">
        <v>17</v>
      </c>
      <c r="F1889" s="487">
        <v>0.6</v>
      </c>
      <c r="G1889" s="243" t="s">
        <v>3367</v>
      </c>
      <c r="H1889" s="88" t="s">
        <v>3368</v>
      </c>
      <c r="I1889" s="255">
        <v>397404</v>
      </c>
      <c r="J1889" s="255">
        <v>1244992</v>
      </c>
      <c r="K1889" s="196"/>
      <c r="L1889" s="70" t="s">
        <v>3358</v>
      </c>
    </row>
    <row r="1890" spans="1:12" s="264" customFormat="1" ht="15.75" customHeight="1">
      <c r="A1890" s="267">
        <v>6</v>
      </c>
      <c r="B1890" s="243" t="s">
        <v>3369</v>
      </c>
      <c r="C1890" s="196" t="s">
        <v>3605</v>
      </c>
      <c r="D1890" s="88" t="s">
        <v>2688</v>
      </c>
      <c r="E1890" s="421">
        <v>14</v>
      </c>
      <c r="F1890" s="487">
        <v>0.5</v>
      </c>
      <c r="G1890" s="243" t="s">
        <v>3370</v>
      </c>
      <c r="H1890" s="88" t="s">
        <v>2603</v>
      </c>
      <c r="I1890" s="255">
        <v>397408</v>
      </c>
      <c r="J1890" s="255">
        <v>1245068</v>
      </c>
      <c r="K1890" s="196"/>
      <c r="L1890" s="70" t="s">
        <v>3358</v>
      </c>
    </row>
    <row r="1891" spans="1:12" s="264" customFormat="1" ht="15.75" customHeight="1">
      <c r="A1891" s="265">
        <v>7</v>
      </c>
      <c r="B1891" s="243" t="s">
        <v>3371</v>
      </c>
      <c r="C1891" s="196" t="s">
        <v>3605</v>
      </c>
      <c r="D1891" s="88" t="s">
        <v>2688</v>
      </c>
      <c r="E1891" s="421">
        <v>27</v>
      </c>
      <c r="F1891" s="487">
        <v>1.8</v>
      </c>
      <c r="G1891" s="243" t="s">
        <v>3372</v>
      </c>
      <c r="H1891" s="88" t="s">
        <v>2367</v>
      </c>
      <c r="I1891" s="255">
        <v>397413</v>
      </c>
      <c r="J1891" s="255">
        <v>1245168</v>
      </c>
      <c r="K1891" s="196"/>
      <c r="L1891" s="70" t="s">
        <v>3358</v>
      </c>
    </row>
    <row r="1892" spans="1:12" s="264" customFormat="1" ht="15.75" customHeight="1">
      <c r="A1892" s="267">
        <v>8</v>
      </c>
      <c r="B1892" s="243" t="s">
        <v>3373</v>
      </c>
      <c r="C1892" s="70" t="s">
        <v>3606</v>
      </c>
      <c r="D1892" s="88" t="s">
        <v>2688</v>
      </c>
      <c r="E1892" s="421">
        <v>10.5</v>
      </c>
      <c r="F1892" s="487">
        <v>0.444</v>
      </c>
      <c r="G1892" s="243" t="s">
        <v>3374</v>
      </c>
      <c r="H1892" s="88" t="s">
        <v>3375</v>
      </c>
      <c r="I1892" s="255">
        <v>397988</v>
      </c>
      <c r="J1892" s="255">
        <v>1244292</v>
      </c>
      <c r="K1892" s="196"/>
      <c r="L1892" s="70" t="s">
        <v>3358</v>
      </c>
    </row>
    <row r="1893" spans="1:12" s="264" customFormat="1" ht="15.75" customHeight="1">
      <c r="A1893" s="265">
        <v>9</v>
      </c>
      <c r="B1893" s="243" t="s">
        <v>3376</v>
      </c>
      <c r="C1893" s="70" t="s">
        <v>3606</v>
      </c>
      <c r="D1893" s="88" t="s">
        <v>2688</v>
      </c>
      <c r="E1893" s="421">
        <v>13</v>
      </c>
      <c r="F1893" s="487">
        <v>0.447</v>
      </c>
      <c r="G1893" s="243" t="s">
        <v>3377</v>
      </c>
      <c r="H1893" s="88" t="s">
        <v>3378</v>
      </c>
      <c r="I1893" s="255">
        <v>397980</v>
      </c>
      <c r="J1893" s="255">
        <v>1244204</v>
      </c>
      <c r="K1893" s="196"/>
      <c r="L1893" s="70" t="s">
        <v>3358</v>
      </c>
    </row>
    <row r="1894" spans="1:12" s="264" customFormat="1" ht="15.75" customHeight="1">
      <c r="A1894" s="267">
        <v>10</v>
      </c>
      <c r="B1894" s="243" t="s">
        <v>3379</v>
      </c>
      <c r="C1894" s="70" t="s">
        <v>3606</v>
      </c>
      <c r="D1894" s="88" t="s">
        <v>2688</v>
      </c>
      <c r="E1894" s="421">
        <v>15</v>
      </c>
      <c r="F1894" s="487">
        <v>0.35</v>
      </c>
      <c r="G1894" s="243" t="s">
        <v>3380</v>
      </c>
      <c r="H1894" s="88" t="s">
        <v>3381</v>
      </c>
      <c r="I1894" s="255">
        <v>397938</v>
      </c>
      <c r="J1894" s="255">
        <v>1243854</v>
      </c>
      <c r="K1894" s="196"/>
      <c r="L1894" s="70" t="s">
        <v>3358</v>
      </c>
    </row>
    <row r="1895" spans="1:12" s="264" customFormat="1" ht="15.75" customHeight="1">
      <c r="A1895" s="265">
        <v>11</v>
      </c>
      <c r="B1895" s="243" t="s">
        <v>3382</v>
      </c>
      <c r="C1895" s="70" t="s">
        <v>3606</v>
      </c>
      <c r="D1895" s="88" t="s">
        <v>2688</v>
      </c>
      <c r="E1895" s="421">
        <v>10.5</v>
      </c>
      <c r="F1895" s="487">
        <v>0.405</v>
      </c>
      <c r="G1895" s="243" t="s">
        <v>3383</v>
      </c>
      <c r="H1895" s="88" t="s">
        <v>3384</v>
      </c>
      <c r="I1895" s="255">
        <v>397912</v>
      </c>
      <c r="J1895" s="255">
        <v>1243623</v>
      </c>
      <c r="K1895" s="196"/>
      <c r="L1895" s="70" t="s">
        <v>3358</v>
      </c>
    </row>
    <row r="1896" spans="1:12" s="264" customFormat="1" ht="15.75" customHeight="1">
      <c r="A1896" s="267">
        <v>12</v>
      </c>
      <c r="B1896" s="243" t="s">
        <v>3385</v>
      </c>
      <c r="C1896" s="70" t="s">
        <v>3606</v>
      </c>
      <c r="D1896" s="88" t="s">
        <v>2688</v>
      </c>
      <c r="E1896" s="421">
        <v>11</v>
      </c>
      <c r="F1896" s="487">
        <v>0.509</v>
      </c>
      <c r="G1896" s="243" t="s">
        <v>3386</v>
      </c>
      <c r="H1896" s="88" t="s">
        <v>3387</v>
      </c>
      <c r="I1896" s="255">
        <v>397881</v>
      </c>
      <c r="J1896" s="255">
        <v>1243325</v>
      </c>
      <c r="K1896" s="196"/>
      <c r="L1896" s="70" t="s">
        <v>3358</v>
      </c>
    </row>
    <row r="1897" spans="1:12" s="264" customFormat="1" ht="15.75" customHeight="1">
      <c r="A1897" s="265">
        <v>13</v>
      </c>
      <c r="B1897" s="268" t="s">
        <v>3388</v>
      </c>
      <c r="C1897" s="70" t="s">
        <v>3606</v>
      </c>
      <c r="D1897" s="88" t="s">
        <v>2688</v>
      </c>
      <c r="E1897" s="421">
        <v>15</v>
      </c>
      <c r="F1897" s="487">
        <v>0.28</v>
      </c>
      <c r="G1897" s="243" t="s">
        <v>3389</v>
      </c>
      <c r="H1897" s="88" t="s">
        <v>3294</v>
      </c>
      <c r="I1897" s="255">
        <v>397530</v>
      </c>
      <c r="J1897" s="255">
        <v>1244548</v>
      </c>
      <c r="K1897" s="196"/>
      <c r="L1897" s="70" t="s">
        <v>3358</v>
      </c>
    </row>
    <row r="1898" spans="1:12" s="264" customFormat="1" ht="15.75" customHeight="1">
      <c r="A1898" s="267">
        <v>14</v>
      </c>
      <c r="B1898" s="268" t="s">
        <v>3390</v>
      </c>
      <c r="C1898" s="70" t="s">
        <v>3606</v>
      </c>
      <c r="D1898" s="88" t="s">
        <v>2688</v>
      </c>
      <c r="E1898" s="421">
        <v>25</v>
      </c>
      <c r="F1898" s="487">
        <v>0.83</v>
      </c>
      <c r="G1898" s="243" t="s">
        <v>3391</v>
      </c>
      <c r="H1898" s="88" t="s">
        <v>3392</v>
      </c>
      <c r="I1898" s="255">
        <v>397346</v>
      </c>
      <c r="J1898" s="255">
        <v>1244527</v>
      </c>
      <c r="K1898" s="196"/>
      <c r="L1898" s="70" t="s">
        <v>3358</v>
      </c>
    </row>
    <row r="1899" spans="1:12" s="264" customFormat="1" ht="15.75" customHeight="1">
      <c r="A1899" s="265">
        <v>15</v>
      </c>
      <c r="B1899" s="270" t="s">
        <v>3393</v>
      </c>
      <c r="C1899" s="70" t="s">
        <v>3606</v>
      </c>
      <c r="D1899" s="19" t="s">
        <v>2688</v>
      </c>
      <c r="E1899" s="472">
        <v>25</v>
      </c>
      <c r="F1899" s="488">
        <v>0.51</v>
      </c>
      <c r="G1899" s="254" t="s">
        <v>3394</v>
      </c>
      <c r="H1899" s="19" t="s">
        <v>3250</v>
      </c>
      <c r="I1899" s="256">
        <v>396903</v>
      </c>
      <c r="J1899" s="256">
        <v>1244500</v>
      </c>
      <c r="K1899" s="196"/>
      <c r="L1899" s="195" t="s">
        <v>3358</v>
      </c>
    </row>
    <row r="1900" spans="1:12" s="264" customFormat="1" ht="15.75" customHeight="1">
      <c r="A1900" s="60"/>
      <c r="B1900" s="246" t="s">
        <v>3395</v>
      </c>
      <c r="C1900" s="234"/>
      <c r="D1900" s="20"/>
      <c r="E1900" s="480"/>
      <c r="F1900" s="537"/>
      <c r="G1900" s="64"/>
      <c r="H1900" s="20"/>
      <c r="I1900" s="304"/>
      <c r="J1900" s="304"/>
      <c r="K1900" s="278"/>
      <c r="L1900" s="62"/>
    </row>
    <row r="1901" spans="1:12" s="264" customFormat="1" ht="15.75" customHeight="1">
      <c r="A1901" s="265">
        <v>1</v>
      </c>
      <c r="B1901" s="253" t="s">
        <v>1168</v>
      </c>
      <c r="C1901" s="196" t="s">
        <v>3607</v>
      </c>
      <c r="D1901" s="241" t="s">
        <v>376</v>
      </c>
      <c r="E1901" s="471">
        <v>10</v>
      </c>
      <c r="F1901" s="536">
        <v>0.684</v>
      </c>
      <c r="G1901" s="253" t="s">
        <v>2248</v>
      </c>
      <c r="H1901" s="241" t="s">
        <v>3396</v>
      </c>
      <c r="I1901" s="326">
        <v>393483</v>
      </c>
      <c r="J1901" s="326">
        <v>1248740</v>
      </c>
      <c r="K1901" s="196"/>
      <c r="L1901" s="196" t="s">
        <v>3397</v>
      </c>
    </row>
    <row r="1902" spans="1:12" s="264" customFormat="1" ht="15.75" customHeight="1">
      <c r="A1902" s="267">
        <v>2</v>
      </c>
      <c r="B1902" s="243" t="s">
        <v>3398</v>
      </c>
      <c r="C1902" s="196" t="s">
        <v>3607</v>
      </c>
      <c r="D1902" s="88" t="s">
        <v>376</v>
      </c>
      <c r="E1902" s="421">
        <v>10</v>
      </c>
      <c r="F1902" s="487">
        <v>0.7</v>
      </c>
      <c r="G1902" s="243" t="s">
        <v>3399</v>
      </c>
      <c r="H1902" s="88" t="s">
        <v>1276</v>
      </c>
      <c r="I1902" s="255">
        <v>393159</v>
      </c>
      <c r="J1902" s="255">
        <v>1248548</v>
      </c>
      <c r="K1902" s="196"/>
      <c r="L1902" s="70" t="s">
        <v>3397</v>
      </c>
    </row>
    <row r="1903" spans="1:12" s="264" customFormat="1" ht="15.75" customHeight="1">
      <c r="A1903" s="265">
        <v>3</v>
      </c>
      <c r="B1903" s="243" t="s">
        <v>3400</v>
      </c>
      <c r="C1903" s="196" t="s">
        <v>3607</v>
      </c>
      <c r="D1903" s="88" t="s">
        <v>376</v>
      </c>
      <c r="E1903" s="421">
        <v>5.06</v>
      </c>
      <c r="F1903" s="487">
        <v>0.41</v>
      </c>
      <c r="G1903" s="243" t="s">
        <v>3401</v>
      </c>
      <c r="H1903" s="88" t="s">
        <v>3402</v>
      </c>
      <c r="I1903" s="255">
        <v>393065</v>
      </c>
      <c r="J1903" s="255">
        <v>1248478</v>
      </c>
      <c r="K1903" s="196"/>
      <c r="L1903" s="70" t="s">
        <v>3397</v>
      </c>
    </row>
    <row r="1904" spans="1:12" s="264" customFormat="1" ht="15.75" customHeight="1">
      <c r="A1904" s="267">
        <v>4</v>
      </c>
      <c r="B1904" s="254" t="s">
        <v>924</v>
      </c>
      <c r="C1904" s="196" t="s">
        <v>3607</v>
      </c>
      <c r="D1904" s="19" t="s">
        <v>376</v>
      </c>
      <c r="E1904" s="472">
        <v>45</v>
      </c>
      <c r="F1904" s="488">
        <v>0.949</v>
      </c>
      <c r="G1904" s="254" t="s">
        <v>2429</v>
      </c>
      <c r="H1904" s="19" t="s">
        <v>2683</v>
      </c>
      <c r="I1904" s="256">
        <v>392872</v>
      </c>
      <c r="J1904" s="256">
        <v>1248167</v>
      </c>
      <c r="K1904" s="196"/>
      <c r="L1904" s="195" t="s">
        <v>3397</v>
      </c>
    </row>
    <row r="1905" spans="1:12" s="264" customFormat="1" ht="15.75" customHeight="1">
      <c r="A1905" s="265">
        <v>5</v>
      </c>
      <c r="B1905" s="284" t="s">
        <v>2834</v>
      </c>
      <c r="C1905" s="196" t="s">
        <v>3607</v>
      </c>
      <c r="D1905" s="241" t="s">
        <v>376</v>
      </c>
      <c r="E1905" s="475">
        <v>21</v>
      </c>
      <c r="F1905" s="536">
        <v>0.5</v>
      </c>
      <c r="G1905" s="253" t="s">
        <v>2835</v>
      </c>
      <c r="H1905" s="241" t="s">
        <v>3403</v>
      </c>
      <c r="I1905" s="326">
        <v>393694</v>
      </c>
      <c r="J1905" s="326">
        <v>1247703</v>
      </c>
      <c r="K1905" s="196"/>
      <c r="L1905" s="196" t="s">
        <v>3397</v>
      </c>
    </row>
    <row r="1906" spans="1:12" s="264" customFormat="1" ht="15.75" customHeight="1">
      <c r="A1906" s="267">
        <v>6</v>
      </c>
      <c r="B1906" s="277" t="s">
        <v>3404</v>
      </c>
      <c r="C1906" s="196" t="s">
        <v>3607</v>
      </c>
      <c r="D1906" s="88" t="s">
        <v>376</v>
      </c>
      <c r="E1906" s="476">
        <v>18</v>
      </c>
      <c r="F1906" s="487">
        <v>0.377</v>
      </c>
      <c r="G1906" s="243" t="s">
        <v>2837</v>
      </c>
      <c r="H1906" s="88" t="s">
        <v>3405</v>
      </c>
      <c r="I1906" s="255">
        <v>393517</v>
      </c>
      <c r="J1906" s="255">
        <v>1248186</v>
      </c>
      <c r="K1906" s="196"/>
      <c r="L1906" s="70" t="s">
        <v>3397</v>
      </c>
    </row>
    <row r="1907" spans="1:12" s="264" customFormat="1" ht="15.75" customHeight="1">
      <c r="A1907" s="265">
        <v>7</v>
      </c>
      <c r="B1907" s="277" t="s">
        <v>2838</v>
      </c>
      <c r="C1907" s="196" t="s">
        <v>3607</v>
      </c>
      <c r="D1907" s="88" t="s">
        <v>376</v>
      </c>
      <c r="E1907" s="476">
        <v>12</v>
      </c>
      <c r="F1907" s="487">
        <v>0.178</v>
      </c>
      <c r="G1907" s="243" t="s">
        <v>2839</v>
      </c>
      <c r="H1907" s="88" t="s">
        <v>3403</v>
      </c>
      <c r="I1907" s="255">
        <v>393694</v>
      </c>
      <c r="J1907" s="255">
        <v>1247703</v>
      </c>
      <c r="K1907" s="196"/>
      <c r="L1907" s="70" t="s">
        <v>3397</v>
      </c>
    </row>
    <row r="1908" spans="1:12" s="264" customFormat="1" ht="15.75" customHeight="1">
      <c r="A1908" s="267">
        <v>8</v>
      </c>
      <c r="B1908" s="277" t="s">
        <v>2709</v>
      </c>
      <c r="C1908" s="196" t="s">
        <v>3607</v>
      </c>
      <c r="D1908" s="88" t="s">
        <v>376</v>
      </c>
      <c r="E1908" s="421">
        <v>15</v>
      </c>
      <c r="F1908" s="487">
        <v>0.163</v>
      </c>
      <c r="G1908" s="243" t="s">
        <v>2710</v>
      </c>
      <c r="H1908" s="88" t="s">
        <v>270</v>
      </c>
      <c r="I1908" s="255">
        <v>393221</v>
      </c>
      <c r="J1908" s="255">
        <v>1247891</v>
      </c>
      <c r="K1908" s="196"/>
      <c r="L1908" s="70" t="s">
        <v>3397</v>
      </c>
    </row>
    <row r="1909" spans="1:12" s="264" customFormat="1" ht="15.75" customHeight="1">
      <c r="A1909" s="265">
        <v>9</v>
      </c>
      <c r="B1909" s="285" t="s">
        <v>2845</v>
      </c>
      <c r="C1909" s="196" t="s">
        <v>3607</v>
      </c>
      <c r="D1909" s="19" t="s">
        <v>376</v>
      </c>
      <c r="E1909" s="472">
        <v>30</v>
      </c>
      <c r="F1909" s="488">
        <v>0.329</v>
      </c>
      <c r="G1909" s="254" t="s">
        <v>2846</v>
      </c>
      <c r="H1909" s="19" t="s">
        <v>3406</v>
      </c>
      <c r="I1909" s="256">
        <v>393377</v>
      </c>
      <c r="J1909" s="256">
        <v>1247377</v>
      </c>
      <c r="K1909" s="196"/>
      <c r="L1909" s="195" t="s">
        <v>3397</v>
      </c>
    </row>
    <row r="1910" spans="1:12" s="264" customFormat="1" ht="15.75" customHeight="1">
      <c r="A1910" s="748" t="s">
        <v>3407</v>
      </c>
      <c r="B1910" s="749"/>
      <c r="C1910" s="62"/>
      <c r="D1910" s="64"/>
      <c r="E1910" s="425"/>
      <c r="F1910" s="537"/>
      <c r="G1910" s="64"/>
      <c r="H1910" s="64"/>
      <c r="I1910" s="304"/>
      <c r="J1910" s="304"/>
      <c r="K1910" s="20"/>
      <c r="L1910" s="62"/>
    </row>
    <row r="1911" spans="1:12" s="264" customFormat="1" ht="15.75" customHeight="1">
      <c r="A1911" s="60"/>
      <c r="B1911" s="262" t="s">
        <v>3173</v>
      </c>
      <c r="C1911" s="62"/>
      <c r="D1911" s="20"/>
      <c r="E1911" s="425"/>
      <c r="F1911" s="537"/>
      <c r="G1911" s="647"/>
      <c r="H1911" s="49"/>
      <c r="I1911" s="332"/>
      <c r="J1911" s="332"/>
      <c r="K1911" s="31"/>
      <c r="L1911" s="62"/>
    </row>
    <row r="1912" spans="1:12" s="264" customFormat="1" ht="15.75" customHeight="1">
      <c r="A1912" s="265">
        <v>1</v>
      </c>
      <c r="B1912" s="253" t="s">
        <v>2754</v>
      </c>
      <c r="C1912" s="196" t="s">
        <v>3935</v>
      </c>
      <c r="D1912" s="196" t="s">
        <v>2688</v>
      </c>
      <c r="E1912" s="473">
        <v>26.51</v>
      </c>
      <c r="F1912" s="536">
        <v>0.85</v>
      </c>
      <c r="G1912" s="253" t="s">
        <v>2755</v>
      </c>
      <c r="H1912" s="241" t="s">
        <v>1149</v>
      </c>
      <c r="I1912" s="326">
        <v>396876</v>
      </c>
      <c r="J1912" s="326">
        <v>1239203</v>
      </c>
      <c r="K1912" s="23"/>
      <c r="L1912" s="196" t="s">
        <v>3408</v>
      </c>
    </row>
    <row r="1913" spans="1:12" s="264" customFormat="1" ht="15.75" customHeight="1">
      <c r="A1913" s="267">
        <v>2</v>
      </c>
      <c r="B1913" s="274" t="s">
        <v>2764</v>
      </c>
      <c r="C1913" s="70" t="s">
        <v>3936</v>
      </c>
      <c r="D1913" s="70" t="s">
        <v>2688</v>
      </c>
      <c r="E1913" s="422">
        <v>40.311</v>
      </c>
      <c r="F1913" s="487">
        <v>0.7</v>
      </c>
      <c r="G1913" s="243" t="s">
        <v>2881</v>
      </c>
      <c r="H1913" s="88" t="s">
        <v>2181</v>
      </c>
      <c r="I1913" s="255">
        <v>399160</v>
      </c>
      <c r="J1913" s="255">
        <v>1238184</v>
      </c>
      <c r="K1913" s="23"/>
      <c r="L1913" s="70" t="s">
        <v>3409</v>
      </c>
    </row>
    <row r="1914" spans="1:12" s="264" customFormat="1" ht="15.75" customHeight="1">
      <c r="A1914" s="265">
        <v>3</v>
      </c>
      <c r="B1914" s="274" t="s">
        <v>2933</v>
      </c>
      <c r="C1914" s="70" t="s">
        <v>3937</v>
      </c>
      <c r="D1914" s="70" t="s">
        <v>2688</v>
      </c>
      <c r="E1914" s="422">
        <v>41</v>
      </c>
      <c r="F1914" s="487">
        <v>0.7</v>
      </c>
      <c r="G1914" s="243" t="s">
        <v>2934</v>
      </c>
      <c r="H1914" s="88" t="s">
        <v>3410</v>
      </c>
      <c r="I1914" s="255">
        <v>398733</v>
      </c>
      <c r="J1914" s="255">
        <v>1238100</v>
      </c>
      <c r="K1914" s="23"/>
      <c r="L1914" s="70" t="s">
        <v>3409</v>
      </c>
    </row>
    <row r="1915" spans="1:12" s="264" customFormat="1" ht="15.75" customHeight="1">
      <c r="A1915" s="267">
        <v>4</v>
      </c>
      <c r="B1915" s="275" t="s">
        <v>3411</v>
      </c>
      <c r="C1915" s="70" t="s">
        <v>3937</v>
      </c>
      <c r="D1915" s="195" t="s">
        <v>2688</v>
      </c>
      <c r="E1915" s="474">
        <v>46</v>
      </c>
      <c r="F1915" s="488">
        <v>0.8</v>
      </c>
      <c r="G1915" s="254" t="s">
        <v>3412</v>
      </c>
      <c r="H1915" s="19" t="s">
        <v>3413</v>
      </c>
      <c r="I1915" s="256">
        <v>398462</v>
      </c>
      <c r="J1915" s="256">
        <v>1238047</v>
      </c>
      <c r="K1915" s="23"/>
      <c r="L1915" s="195" t="s">
        <v>3409</v>
      </c>
    </row>
    <row r="1916" spans="1:12" s="264" customFormat="1" ht="15.75" customHeight="1">
      <c r="A1916" s="265">
        <v>5</v>
      </c>
      <c r="B1916" s="253" t="s">
        <v>3204</v>
      </c>
      <c r="C1916" s="196" t="s">
        <v>3936</v>
      </c>
      <c r="D1916" s="196" t="s">
        <v>2688</v>
      </c>
      <c r="E1916" s="473">
        <v>10</v>
      </c>
      <c r="F1916" s="536">
        <v>0.48</v>
      </c>
      <c r="G1916" s="253" t="s">
        <v>3205</v>
      </c>
      <c r="H1916" s="241" t="s">
        <v>2603</v>
      </c>
      <c r="I1916" s="326">
        <v>400527</v>
      </c>
      <c r="J1916" s="326">
        <v>1238731</v>
      </c>
      <c r="K1916" s="23"/>
      <c r="L1916" s="196" t="s">
        <v>3409</v>
      </c>
    </row>
    <row r="1917" spans="1:12" s="264" customFormat="1" ht="15.75" customHeight="1">
      <c r="A1917" s="267">
        <v>6</v>
      </c>
      <c r="B1917" s="243" t="s">
        <v>4</v>
      </c>
      <c r="C1917" s="196" t="s">
        <v>3936</v>
      </c>
      <c r="D1917" s="70" t="s">
        <v>2688</v>
      </c>
      <c r="E1917" s="422">
        <v>30.28</v>
      </c>
      <c r="F1917" s="487">
        <v>0.48</v>
      </c>
      <c r="G1917" s="243" t="s">
        <v>3282</v>
      </c>
      <c r="H1917" s="88" t="s">
        <v>3414</v>
      </c>
      <c r="I1917" s="255">
        <v>400497</v>
      </c>
      <c r="J1917" s="255">
        <v>1238964</v>
      </c>
      <c r="K1917" s="23"/>
      <c r="L1917" s="70" t="s">
        <v>3409</v>
      </c>
    </row>
    <row r="1918" spans="1:12" s="264" customFormat="1" ht="15.75" customHeight="1">
      <c r="A1918" s="265">
        <v>7</v>
      </c>
      <c r="B1918" s="243" t="s">
        <v>6</v>
      </c>
      <c r="C1918" s="196" t="s">
        <v>3936</v>
      </c>
      <c r="D1918" s="70" t="s">
        <v>2688</v>
      </c>
      <c r="E1918" s="422">
        <v>18.82</v>
      </c>
      <c r="F1918" s="487">
        <v>0.43</v>
      </c>
      <c r="G1918" s="243" t="s">
        <v>3283</v>
      </c>
      <c r="H1918" s="88" t="s">
        <v>3415</v>
      </c>
      <c r="I1918" s="255">
        <v>400477</v>
      </c>
      <c r="J1918" s="255">
        <v>1238964</v>
      </c>
      <c r="K1918" s="23"/>
      <c r="L1918" s="70" t="s">
        <v>3409</v>
      </c>
    </row>
    <row r="1919" spans="1:12" s="264" customFormat="1" ht="15.75" customHeight="1">
      <c r="A1919" s="267">
        <v>8</v>
      </c>
      <c r="B1919" s="243" t="s">
        <v>118</v>
      </c>
      <c r="C1919" s="196" t="s">
        <v>3936</v>
      </c>
      <c r="D1919" s="70" t="s">
        <v>2688</v>
      </c>
      <c r="E1919" s="422">
        <v>38</v>
      </c>
      <c r="F1919" s="487">
        <v>0.4</v>
      </c>
      <c r="G1919" s="243" t="s">
        <v>3286</v>
      </c>
      <c r="H1919" s="88" t="s">
        <v>3416</v>
      </c>
      <c r="I1919" s="255">
        <v>400436</v>
      </c>
      <c r="J1919" s="255">
        <v>1239440</v>
      </c>
      <c r="K1919" s="23"/>
      <c r="L1919" s="70" t="s">
        <v>3409</v>
      </c>
    </row>
    <row r="1920" spans="1:12" s="264" customFormat="1" ht="15.75" customHeight="1">
      <c r="A1920" s="265">
        <v>9</v>
      </c>
      <c r="B1920" s="243" t="s">
        <v>3289</v>
      </c>
      <c r="C1920" s="196" t="s">
        <v>3936</v>
      </c>
      <c r="D1920" s="70" t="s">
        <v>2688</v>
      </c>
      <c r="E1920" s="422">
        <v>11.37</v>
      </c>
      <c r="F1920" s="487">
        <v>0.3</v>
      </c>
      <c r="G1920" s="243" t="s">
        <v>3290</v>
      </c>
      <c r="H1920" s="88" t="s">
        <v>3417</v>
      </c>
      <c r="I1920" s="255">
        <v>400105</v>
      </c>
      <c r="J1920" s="255">
        <v>1239849</v>
      </c>
      <c r="K1920" s="23"/>
      <c r="L1920" s="70" t="s">
        <v>3409</v>
      </c>
    </row>
    <row r="1921" spans="1:12" s="264" customFormat="1" ht="15.75" customHeight="1">
      <c r="A1921" s="267">
        <v>10</v>
      </c>
      <c r="B1921" s="243" t="s">
        <v>3418</v>
      </c>
      <c r="C1921" s="196" t="s">
        <v>3936</v>
      </c>
      <c r="D1921" s="70" t="s">
        <v>2688</v>
      </c>
      <c r="E1921" s="422">
        <v>18.933</v>
      </c>
      <c r="F1921" s="487">
        <v>0.28</v>
      </c>
      <c r="G1921" s="243" t="s">
        <v>3419</v>
      </c>
      <c r="H1921" s="88" t="s">
        <v>1115</v>
      </c>
      <c r="I1921" s="255">
        <v>399974</v>
      </c>
      <c r="J1921" s="255">
        <v>1239984</v>
      </c>
      <c r="K1921" s="23"/>
      <c r="L1921" s="70" t="s">
        <v>3409</v>
      </c>
    </row>
    <row r="1922" spans="1:12" s="264" customFormat="1" ht="15.75" customHeight="1">
      <c r="A1922" s="265">
        <v>11</v>
      </c>
      <c r="B1922" s="243" t="s">
        <v>3420</v>
      </c>
      <c r="C1922" s="196" t="s">
        <v>3936</v>
      </c>
      <c r="D1922" s="70" t="s">
        <v>2688</v>
      </c>
      <c r="E1922" s="422">
        <v>12.73</v>
      </c>
      <c r="F1922" s="487">
        <v>0.64</v>
      </c>
      <c r="G1922" s="243" t="s">
        <v>3421</v>
      </c>
      <c r="H1922" s="88" t="s">
        <v>3422</v>
      </c>
      <c r="I1922" s="255">
        <v>399301</v>
      </c>
      <c r="J1922" s="255">
        <v>1240307</v>
      </c>
      <c r="K1922" s="23"/>
      <c r="L1922" s="70" t="s">
        <v>3409</v>
      </c>
    </row>
    <row r="1923" spans="1:12" s="264" customFormat="1" ht="15.75" customHeight="1">
      <c r="A1923" s="267">
        <v>12</v>
      </c>
      <c r="B1923" s="274" t="s">
        <v>3423</v>
      </c>
      <c r="C1923" s="196" t="s">
        <v>3936</v>
      </c>
      <c r="D1923" s="70" t="s">
        <v>2688</v>
      </c>
      <c r="E1923" s="422">
        <v>16.6</v>
      </c>
      <c r="F1923" s="487">
        <v>0.12</v>
      </c>
      <c r="G1923" s="243" t="s">
        <v>3424</v>
      </c>
      <c r="H1923" s="88" t="s">
        <v>3425</v>
      </c>
      <c r="I1923" s="255">
        <v>399794</v>
      </c>
      <c r="J1923" s="255">
        <v>1238854</v>
      </c>
      <c r="K1923" s="23"/>
      <c r="L1923" s="70" t="s">
        <v>3409</v>
      </c>
    </row>
    <row r="1924" spans="1:12" s="264" customFormat="1" ht="15.75" customHeight="1">
      <c r="A1924" s="265">
        <v>13</v>
      </c>
      <c r="B1924" s="274" t="s">
        <v>9</v>
      </c>
      <c r="C1924" s="196" t="s">
        <v>3936</v>
      </c>
      <c r="D1924" s="70" t="s">
        <v>2688</v>
      </c>
      <c r="E1924" s="422">
        <v>20.08</v>
      </c>
      <c r="F1924" s="487">
        <v>0.25</v>
      </c>
      <c r="G1924" s="243" t="s">
        <v>2476</v>
      </c>
      <c r="H1924" s="173" t="s">
        <v>3426</v>
      </c>
      <c r="I1924" s="329">
        <v>399735</v>
      </c>
      <c r="J1924" s="329">
        <v>1239412</v>
      </c>
      <c r="K1924" s="23"/>
      <c r="L1924" s="70" t="s">
        <v>3409</v>
      </c>
    </row>
    <row r="1925" spans="1:12" s="264" customFormat="1" ht="15.75" customHeight="1">
      <c r="A1925" s="267">
        <v>14</v>
      </c>
      <c r="B1925" s="274" t="s">
        <v>8</v>
      </c>
      <c r="C1925" s="196" t="s">
        <v>3936</v>
      </c>
      <c r="D1925" s="70" t="s">
        <v>2688</v>
      </c>
      <c r="E1925" s="422">
        <v>15.4</v>
      </c>
      <c r="F1925" s="487">
        <v>0.46</v>
      </c>
      <c r="G1925" s="243" t="s">
        <v>2484</v>
      </c>
      <c r="H1925" s="88" t="s">
        <v>3427</v>
      </c>
      <c r="I1925" s="255">
        <v>399808</v>
      </c>
      <c r="J1925" s="255">
        <v>1238704</v>
      </c>
      <c r="K1925" s="23"/>
      <c r="L1925" s="70" t="s">
        <v>3409</v>
      </c>
    </row>
    <row r="1926" spans="1:12" s="264" customFormat="1" ht="15.75" customHeight="1">
      <c r="A1926" s="265">
        <v>15</v>
      </c>
      <c r="B1926" s="274" t="s">
        <v>12</v>
      </c>
      <c r="C1926" s="196" t="s">
        <v>3936</v>
      </c>
      <c r="D1926" s="70" t="s">
        <v>2688</v>
      </c>
      <c r="E1926" s="422">
        <v>16.58</v>
      </c>
      <c r="F1926" s="487">
        <v>0.43</v>
      </c>
      <c r="G1926" s="243" t="s">
        <v>1345</v>
      </c>
      <c r="H1926" s="88" t="s">
        <v>3428</v>
      </c>
      <c r="I1926" s="255">
        <v>399764</v>
      </c>
      <c r="J1926" s="255">
        <v>1239055</v>
      </c>
      <c r="K1926" s="23"/>
      <c r="L1926" s="70" t="s">
        <v>3409</v>
      </c>
    </row>
    <row r="1927" spans="1:12" s="264" customFormat="1" ht="15.75" customHeight="1">
      <c r="A1927" s="267">
        <v>16</v>
      </c>
      <c r="B1927" s="274" t="s">
        <v>2720</v>
      </c>
      <c r="C1927" s="196" t="s">
        <v>3936</v>
      </c>
      <c r="D1927" s="70" t="s">
        <v>2688</v>
      </c>
      <c r="E1927" s="422">
        <v>20.92</v>
      </c>
      <c r="F1927" s="487">
        <v>0.75</v>
      </c>
      <c r="G1927" s="243" t="s">
        <v>2721</v>
      </c>
      <c r="H1927" s="88" t="s">
        <v>3429</v>
      </c>
      <c r="I1927" s="255">
        <v>399725</v>
      </c>
      <c r="J1927" s="255">
        <v>1239433</v>
      </c>
      <c r="K1927" s="23"/>
      <c r="L1927" s="70" t="s">
        <v>3409</v>
      </c>
    </row>
    <row r="1928" spans="1:12" s="264" customFormat="1" ht="15.75" customHeight="1">
      <c r="A1928" s="265">
        <v>17</v>
      </c>
      <c r="B1928" s="274" t="s">
        <v>2723</v>
      </c>
      <c r="C1928" s="196" t="s">
        <v>3936</v>
      </c>
      <c r="D1928" s="70" t="s">
        <v>2688</v>
      </c>
      <c r="E1928" s="422">
        <v>30.42</v>
      </c>
      <c r="F1928" s="487">
        <v>0.35</v>
      </c>
      <c r="G1928" s="243" t="s">
        <v>2397</v>
      </c>
      <c r="H1928" s="88" t="s">
        <v>3430</v>
      </c>
      <c r="I1928" s="255">
        <v>399675</v>
      </c>
      <c r="J1928" s="255">
        <v>1239800</v>
      </c>
      <c r="K1928" s="23"/>
      <c r="L1928" s="70" t="s">
        <v>3409</v>
      </c>
    </row>
    <row r="1929" spans="1:12" s="264" customFormat="1" ht="15.75" customHeight="1">
      <c r="A1929" s="267">
        <v>18</v>
      </c>
      <c r="B1929" s="274" t="s">
        <v>3211</v>
      </c>
      <c r="C1929" s="196" t="s">
        <v>3936</v>
      </c>
      <c r="D1929" s="70" t="s">
        <v>2688</v>
      </c>
      <c r="E1929" s="422">
        <v>41.9</v>
      </c>
      <c r="F1929" s="487">
        <v>0.4</v>
      </c>
      <c r="G1929" s="243" t="s">
        <v>3212</v>
      </c>
      <c r="H1929" s="88" t="s">
        <v>3431</v>
      </c>
      <c r="I1929" s="255">
        <v>399010</v>
      </c>
      <c r="J1929" s="255">
        <v>1238246</v>
      </c>
      <c r="K1929" s="23"/>
      <c r="L1929" s="70" t="s">
        <v>3409</v>
      </c>
    </row>
    <row r="1930" spans="1:12" s="264" customFormat="1" ht="15.75" customHeight="1">
      <c r="A1930" s="265">
        <v>19</v>
      </c>
      <c r="B1930" s="274" t="s">
        <v>3209</v>
      </c>
      <c r="C1930" s="70" t="s">
        <v>3935</v>
      </c>
      <c r="D1930" s="70" t="s">
        <v>2688</v>
      </c>
      <c r="E1930" s="422">
        <v>18.94</v>
      </c>
      <c r="F1930" s="487">
        <v>0.33</v>
      </c>
      <c r="G1930" s="243" t="s">
        <v>3210</v>
      </c>
      <c r="H1930" s="88" t="s">
        <v>2428</v>
      </c>
      <c r="I1930" s="255">
        <v>399004</v>
      </c>
      <c r="J1930" s="255">
        <v>1238274</v>
      </c>
      <c r="K1930" s="23"/>
      <c r="L1930" s="70" t="s">
        <v>3408</v>
      </c>
    </row>
    <row r="1931" spans="1:12" s="264" customFormat="1" ht="15.75" customHeight="1">
      <c r="A1931" s="267">
        <v>20</v>
      </c>
      <c r="B1931" s="274" t="s">
        <v>3213</v>
      </c>
      <c r="C1931" s="70" t="s">
        <v>3935</v>
      </c>
      <c r="D1931" s="70" t="s">
        <v>2688</v>
      </c>
      <c r="E1931" s="422">
        <v>17.32</v>
      </c>
      <c r="F1931" s="487">
        <v>0.35</v>
      </c>
      <c r="G1931" s="243" t="s">
        <v>3214</v>
      </c>
      <c r="H1931" s="88" t="s">
        <v>3432</v>
      </c>
      <c r="I1931" s="255">
        <v>398861</v>
      </c>
      <c r="J1931" s="255">
        <v>1238938</v>
      </c>
      <c r="K1931" s="23"/>
      <c r="L1931" s="70" t="s">
        <v>3408</v>
      </c>
    </row>
    <row r="1932" spans="1:12" s="264" customFormat="1" ht="15.75" customHeight="1">
      <c r="A1932" s="265">
        <v>21</v>
      </c>
      <c r="B1932" s="274" t="s">
        <v>3433</v>
      </c>
      <c r="C1932" s="70" t="s">
        <v>3935</v>
      </c>
      <c r="D1932" s="70" t="s">
        <v>2688</v>
      </c>
      <c r="E1932" s="422">
        <v>13.06</v>
      </c>
      <c r="F1932" s="487">
        <v>0.54</v>
      </c>
      <c r="G1932" s="243" t="s">
        <v>3434</v>
      </c>
      <c r="H1932" s="88" t="s">
        <v>137</v>
      </c>
      <c r="I1932" s="255">
        <v>398787</v>
      </c>
      <c r="J1932" s="255">
        <v>1239309</v>
      </c>
      <c r="K1932" s="23"/>
      <c r="L1932" s="70" t="s">
        <v>3408</v>
      </c>
    </row>
    <row r="1933" spans="1:12" s="264" customFormat="1" ht="15.75" customHeight="1">
      <c r="A1933" s="267">
        <v>22</v>
      </c>
      <c r="B1933" s="274" t="s">
        <v>3435</v>
      </c>
      <c r="C1933" s="70" t="s">
        <v>3935</v>
      </c>
      <c r="D1933" s="70" t="s">
        <v>2688</v>
      </c>
      <c r="E1933" s="422">
        <v>20</v>
      </c>
      <c r="F1933" s="487">
        <v>0.56</v>
      </c>
      <c r="G1933" s="243" t="s">
        <v>3436</v>
      </c>
      <c r="H1933" s="88" t="s">
        <v>3417</v>
      </c>
      <c r="I1933" s="255">
        <v>398715</v>
      </c>
      <c r="J1933" s="255">
        <v>1239671</v>
      </c>
      <c r="K1933" s="23"/>
      <c r="L1933" s="70" t="s">
        <v>3408</v>
      </c>
    </row>
    <row r="1934" spans="1:12" s="264" customFormat="1" ht="15.75" customHeight="1">
      <c r="A1934" s="265">
        <v>23</v>
      </c>
      <c r="B1934" s="274" t="s">
        <v>3437</v>
      </c>
      <c r="C1934" s="70" t="s">
        <v>3935</v>
      </c>
      <c r="D1934" s="70" t="s">
        <v>2688</v>
      </c>
      <c r="E1934" s="422">
        <v>13.27</v>
      </c>
      <c r="F1934" s="487">
        <v>0.55</v>
      </c>
      <c r="G1934" s="243" t="s">
        <v>3438</v>
      </c>
      <c r="H1934" s="88" t="s">
        <v>3439</v>
      </c>
      <c r="I1934" s="255">
        <v>398596</v>
      </c>
      <c r="J1934" s="255">
        <v>1240260</v>
      </c>
      <c r="K1934" s="23"/>
      <c r="L1934" s="70" t="s">
        <v>3408</v>
      </c>
    </row>
    <row r="1935" spans="1:12" s="264" customFormat="1" ht="15.75" customHeight="1">
      <c r="A1935" s="267">
        <v>24</v>
      </c>
      <c r="B1935" s="274" t="s">
        <v>3440</v>
      </c>
      <c r="C1935" s="70" t="s">
        <v>3935</v>
      </c>
      <c r="D1935" s="70" t="s">
        <v>2688</v>
      </c>
      <c r="E1935" s="422">
        <v>23.41</v>
      </c>
      <c r="F1935" s="487">
        <v>0.6</v>
      </c>
      <c r="G1935" s="243" t="s">
        <v>3441</v>
      </c>
      <c r="H1935" s="88" t="s">
        <v>3442</v>
      </c>
      <c r="I1935" s="255">
        <v>398501</v>
      </c>
      <c r="J1935" s="255">
        <v>1240634</v>
      </c>
      <c r="K1935" s="23"/>
      <c r="L1935" s="70" t="s">
        <v>3408</v>
      </c>
    </row>
    <row r="1936" spans="1:12" s="264" customFormat="1" ht="15.75" customHeight="1">
      <c r="A1936" s="265">
        <v>25</v>
      </c>
      <c r="B1936" s="274" t="s">
        <v>3443</v>
      </c>
      <c r="C1936" s="70" t="s">
        <v>3935</v>
      </c>
      <c r="D1936" s="70" t="s">
        <v>2688</v>
      </c>
      <c r="E1936" s="422">
        <v>24</v>
      </c>
      <c r="F1936" s="487">
        <v>0.55</v>
      </c>
      <c r="G1936" s="243" t="s">
        <v>3444</v>
      </c>
      <c r="H1936" s="88" t="s">
        <v>3445</v>
      </c>
      <c r="I1936" s="255">
        <v>398406</v>
      </c>
      <c r="J1936" s="255">
        <v>1240863</v>
      </c>
      <c r="K1936" s="23"/>
      <c r="L1936" s="70" t="s">
        <v>3408</v>
      </c>
    </row>
    <row r="1937" spans="1:12" s="264" customFormat="1" ht="15.75" customHeight="1">
      <c r="A1937" s="267">
        <v>26</v>
      </c>
      <c r="B1937" s="274" t="s">
        <v>3446</v>
      </c>
      <c r="C1937" s="70" t="s">
        <v>3935</v>
      </c>
      <c r="D1937" s="70" t="s">
        <v>2688</v>
      </c>
      <c r="E1937" s="422">
        <v>20</v>
      </c>
      <c r="F1937" s="487">
        <v>0.5</v>
      </c>
      <c r="G1937" s="243" t="s">
        <v>3447</v>
      </c>
      <c r="H1937" s="173" t="s">
        <v>334</v>
      </c>
      <c r="I1937" s="329">
        <v>398406</v>
      </c>
      <c r="J1937" s="329">
        <v>1240863</v>
      </c>
      <c r="K1937" s="23"/>
      <c r="L1937" s="70" t="s">
        <v>3408</v>
      </c>
    </row>
    <row r="1938" spans="1:12" s="264" customFormat="1" ht="15.75" customHeight="1">
      <c r="A1938" s="265">
        <v>27</v>
      </c>
      <c r="B1938" s="274" t="s">
        <v>3216</v>
      </c>
      <c r="C1938" s="70" t="s">
        <v>3935</v>
      </c>
      <c r="D1938" s="70" t="s">
        <v>2688</v>
      </c>
      <c r="E1938" s="422">
        <v>27.58</v>
      </c>
      <c r="F1938" s="487">
        <v>0.23</v>
      </c>
      <c r="G1938" s="243" t="s">
        <v>3217</v>
      </c>
      <c r="H1938" s="88" t="s">
        <v>3448</v>
      </c>
      <c r="I1938" s="255">
        <v>397973</v>
      </c>
      <c r="J1938" s="255">
        <v>1238367</v>
      </c>
      <c r="K1938" s="23"/>
      <c r="L1938" s="70" t="s">
        <v>3409</v>
      </c>
    </row>
    <row r="1939" spans="1:12" s="264" customFormat="1" ht="15.75" customHeight="1">
      <c r="A1939" s="267">
        <v>28</v>
      </c>
      <c r="B1939" s="274" t="s">
        <v>2406</v>
      </c>
      <c r="C1939" s="70" t="s">
        <v>3935</v>
      </c>
      <c r="D1939" s="70" t="s">
        <v>2688</v>
      </c>
      <c r="E1939" s="422">
        <v>23.58</v>
      </c>
      <c r="F1939" s="487">
        <v>0.18</v>
      </c>
      <c r="G1939" s="243" t="s">
        <v>2407</v>
      </c>
      <c r="H1939" s="88" t="s">
        <v>3449</v>
      </c>
      <c r="I1939" s="255">
        <v>397829</v>
      </c>
      <c r="J1939" s="255">
        <v>1239070</v>
      </c>
      <c r="K1939" s="23"/>
      <c r="L1939" s="70" t="s">
        <v>3409</v>
      </c>
    </row>
    <row r="1940" spans="1:12" s="264" customFormat="1" ht="15.75" customHeight="1">
      <c r="A1940" s="265">
        <v>29</v>
      </c>
      <c r="B1940" s="274" t="s">
        <v>2414</v>
      </c>
      <c r="C1940" s="70" t="s">
        <v>3935</v>
      </c>
      <c r="D1940" s="70" t="s">
        <v>2688</v>
      </c>
      <c r="E1940" s="422">
        <v>12.74</v>
      </c>
      <c r="F1940" s="487">
        <v>0.3</v>
      </c>
      <c r="G1940" s="243" t="s">
        <v>2415</v>
      </c>
      <c r="H1940" s="88" t="s">
        <v>3450</v>
      </c>
      <c r="I1940" s="255">
        <v>397598</v>
      </c>
      <c r="J1940" s="255">
        <v>1240206</v>
      </c>
      <c r="K1940" s="23"/>
      <c r="L1940" s="70" t="s">
        <v>3409</v>
      </c>
    </row>
    <row r="1941" spans="1:12" s="264" customFormat="1" ht="15.75" customHeight="1">
      <c r="A1941" s="267">
        <v>30</v>
      </c>
      <c r="B1941" s="274" t="s">
        <v>3451</v>
      </c>
      <c r="C1941" s="70" t="s">
        <v>3935</v>
      </c>
      <c r="D1941" s="70" t="s">
        <v>2688</v>
      </c>
      <c r="E1941" s="422">
        <v>9</v>
      </c>
      <c r="F1941" s="487">
        <v>0.28</v>
      </c>
      <c r="G1941" s="243" t="s">
        <v>3452</v>
      </c>
      <c r="H1941" s="88" t="s">
        <v>3453</v>
      </c>
      <c r="I1941" s="255">
        <v>397427</v>
      </c>
      <c r="J1941" s="255">
        <v>1204936</v>
      </c>
      <c r="K1941" s="23"/>
      <c r="L1941" s="70" t="s">
        <v>3409</v>
      </c>
    </row>
    <row r="1942" spans="1:12" s="264" customFormat="1" ht="15.75" customHeight="1">
      <c r="A1942" s="265">
        <v>31</v>
      </c>
      <c r="B1942" s="274" t="s">
        <v>2398</v>
      </c>
      <c r="C1942" s="70" t="s">
        <v>3935</v>
      </c>
      <c r="D1942" s="70" t="s">
        <v>2688</v>
      </c>
      <c r="E1942" s="422">
        <v>12.5</v>
      </c>
      <c r="F1942" s="487">
        <v>0.24</v>
      </c>
      <c r="G1942" s="243" t="s">
        <v>2400</v>
      </c>
      <c r="H1942" s="88" t="s">
        <v>3454</v>
      </c>
      <c r="I1942" s="255">
        <v>397884</v>
      </c>
      <c r="J1942" s="255">
        <v>1238801</v>
      </c>
      <c r="K1942" s="23"/>
      <c r="L1942" s="70" t="s">
        <v>3408</v>
      </c>
    </row>
    <row r="1943" spans="1:12" s="264" customFormat="1" ht="15.75" customHeight="1">
      <c r="A1943" s="267">
        <v>32</v>
      </c>
      <c r="B1943" s="274" t="s">
        <v>2411</v>
      </c>
      <c r="C1943" s="70" t="s">
        <v>3935</v>
      </c>
      <c r="D1943" s="70" t="s">
        <v>2688</v>
      </c>
      <c r="E1943" s="422">
        <v>11</v>
      </c>
      <c r="F1943" s="487">
        <v>0.35</v>
      </c>
      <c r="G1943" s="243" t="s">
        <v>2412</v>
      </c>
      <c r="H1943" s="88" t="s">
        <v>3449</v>
      </c>
      <c r="I1943" s="255">
        <v>397829</v>
      </c>
      <c r="J1943" s="255">
        <v>1239070</v>
      </c>
      <c r="K1943" s="23"/>
      <c r="L1943" s="70" t="s">
        <v>3408</v>
      </c>
    </row>
    <row r="1944" spans="1:12" s="264" customFormat="1" ht="15.75" customHeight="1">
      <c r="A1944" s="265">
        <v>33</v>
      </c>
      <c r="B1944" s="274" t="s">
        <v>2417</v>
      </c>
      <c r="C1944" s="70" t="s">
        <v>3935</v>
      </c>
      <c r="D1944" s="70" t="s">
        <v>2688</v>
      </c>
      <c r="E1944" s="422">
        <v>13.5</v>
      </c>
      <c r="F1944" s="487">
        <v>0.35</v>
      </c>
      <c r="G1944" s="243" t="s">
        <v>2419</v>
      </c>
      <c r="H1944" s="88" t="s">
        <v>3455</v>
      </c>
      <c r="I1944" s="255">
        <v>397739</v>
      </c>
      <c r="J1944" s="255">
        <v>1239516</v>
      </c>
      <c r="K1944" s="23"/>
      <c r="L1944" s="70" t="s">
        <v>3408</v>
      </c>
    </row>
    <row r="1945" spans="1:12" s="264" customFormat="1" ht="15.75" customHeight="1">
      <c r="A1945" s="267">
        <v>34</v>
      </c>
      <c r="B1945" s="274" t="s">
        <v>3456</v>
      </c>
      <c r="C1945" s="70" t="s">
        <v>3935</v>
      </c>
      <c r="D1945" s="70" t="s">
        <v>2688</v>
      </c>
      <c r="E1945" s="422">
        <v>13</v>
      </c>
      <c r="F1945" s="487">
        <v>0.6</v>
      </c>
      <c r="G1945" s="243" t="s">
        <v>3457</v>
      </c>
      <c r="H1945" s="88" t="s">
        <v>3458</v>
      </c>
      <c r="I1945" s="255">
        <v>397663</v>
      </c>
      <c r="J1945" s="255">
        <v>1239895</v>
      </c>
      <c r="K1945" s="23"/>
      <c r="L1945" s="70" t="s">
        <v>3408</v>
      </c>
    </row>
    <row r="1946" spans="1:12" s="264" customFormat="1" ht="15.75" customHeight="1">
      <c r="A1946" s="265">
        <v>35</v>
      </c>
      <c r="B1946" s="274" t="s">
        <v>3459</v>
      </c>
      <c r="C1946" s="70" t="s">
        <v>3935</v>
      </c>
      <c r="D1946" s="70" t="s">
        <v>2688</v>
      </c>
      <c r="E1946" s="422">
        <v>5.4</v>
      </c>
      <c r="F1946" s="487">
        <v>0.25</v>
      </c>
      <c r="G1946" s="243" t="s">
        <v>3460</v>
      </c>
      <c r="H1946" s="88" t="s">
        <v>3450</v>
      </c>
      <c r="I1946" s="255">
        <v>397598</v>
      </c>
      <c r="J1946" s="255">
        <v>1240206</v>
      </c>
      <c r="K1946" s="23"/>
      <c r="L1946" s="70" t="s">
        <v>3408</v>
      </c>
    </row>
    <row r="1947" spans="1:12" s="264" customFormat="1" ht="15.75" customHeight="1">
      <c r="A1947" s="267">
        <v>36</v>
      </c>
      <c r="B1947" s="274" t="s">
        <v>3461</v>
      </c>
      <c r="C1947" s="70" t="s">
        <v>3935</v>
      </c>
      <c r="D1947" s="70" t="s">
        <v>2688</v>
      </c>
      <c r="E1947" s="422">
        <v>5</v>
      </c>
      <c r="F1947" s="487">
        <v>0.3</v>
      </c>
      <c r="G1947" s="243" t="s">
        <v>3462</v>
      </c>
      <c r="H1947" s="88" t="s">
        <v>3463</v>
      </c>
      <c r="I1947" s="255">
        <v>397567</v>
      </c>
      <c r="J1947" s="255">
        <v>1240361</v>
      </c>
      <c r="K1947" s="23"/>
      <c r="L1947" s="70" t="s">
        <v>3408</v>
      </c>
    </row>
    <row r="1948" spans="1:12" s="264" customFormat="1" ht="15.75" customHeight="1">
      <c r="A1948" s="265">
        <v>37</v>
      </c>
      <c r="B1948" s="274" t="s">
        <v>3464</v>
      </c>
      <c r="C1948" s="70" t="s">
        <v>3935</v>
      </c>
      <c r="D1948" s="70" t="s">
        <v>2688</v>
      </c>
      <c r="E1948" s="422">
        <v>4</v>
      </c>
      <c r="F1948" s="487">
        <v>0.33</v>
      </c>
      <c r="G1948" s="243" t="s">
        <v>3465</v>
      </c>
      <c r="H1948" s="88" t="s">
        <v>3466</v>
      </c>
      <c r="I1948" s="255">
        <v>397532</v>
      </c>
      <c r="J1948" s="255">
        <v>1240534</v>
      </c>
      <c r="K1948" s="23"/>
      <c r="L1948" s="70" t="s">
        <v>3408</v>
      </c>
    </row>
    <row r="1949" spans="1:12" s="264" customFormat="1" ht="15.75" customHeight="1">
      <c r="A1949" s="267">
        <v>38</v>
      </c>
      <c r="B1949" s="274" t="s">
        <v>3467</v>
      </c>
      <c r="C1949" s="70" t="s">
        <v>3935</v>
      </c>
      <c r="D1949" s="70" t="s">
        <v>2688</v>
      </c>
      <c r="E1949" s="422">
        <v>4.9</v>
      </c>
      <c r="F1949" s="487">
        <v>1.05</v>
      </c>
      <c r="G1949" s="243" t="s">
        <v>3468</v>
      </c>
      <c r="H1949" s="88" t="s">
        <v>3453</v>
      </c>
      <c r="I1949" s="255">
        <v>397447</v>
      </c>
      <c r="J1949" s="255">
        <v>1240887</v>
      </c>
      <c r="K1949" s="23"/>
      <c r="L1949" s="70" t="s">
        <v>3408</v>
      </c>
    </row>
    <row r="1950" spans="1:12" s="264" customFormat="1" ht="15.75" customHeight="1">
      <c r="A1950" s="265">
        <v>39</v>
      </c>
      <c r="B1950" s="274" t="s">
        <v>3469</v>
      </c>
      <c r="C1950" s="70" t="s">
        <v>3935</v>
      </c>
      <c r="D1950" s="70" t="s">
        <v>2688</v>
      </c>
      <c r="E1950" s="422">
        <v>3</v>
      </c>
      <c r="F1950" s="487">
        <v>0.824</v>
      </c>
      <c r="G1950" s="243" t="s">
        <v>3470</v>
      </c>
      <c r="H1950" s="88" t="s">
        <v>3471</v>
      </c>
      <c r="I1950" s="255">
        <v>397397</v>
      </c>
      <c r="J1950" s="255">
        <v>1241009</v>
      </c>
      <c r="K1950" s="23"/>
      <c r="L1950" s="70" t="s">
        <v>3408</v>
      </c>
    </row>
    <row r="1951" spans="1:12" s="264" customFormat="1" ht="15.75" customHeight="1">
      <c r="A1951" s="267">
        <v>40</v>
      </c>
      <c r="B1951" s="274" t="s">
        <v>3472</v>
      </c>
      <c r="C1951" s="70" t="s">
        <v>3935</v>
      </c>
      <c r="D1951" s="70" t="s">
        <v>2688</v>
      </c>
      <c r="E1951" s="422">
        <v>10.5</v>
      </c>
      <c r="F1951" s="487">
        <v>0.53</v>
      </c>
      <c r="G1951" s="243" t="s">
        <v>3473</v>
      </c>
      <c r="H1951" s="88" t="s">
        <v>3474</v>
      </c>
      <c r="I1951" s="255">
        <v>397349</v>
      </c>
      <c r="J1951" s="255">
        <v>1241127</v>
      </c>
      <c r="K1951" s="23"/>
      <c r="L1951" s="70" t="s">
        <v>3408</v>
      </c>
    </row>
    <row r="1952" spans="1:12" s="264" customFormat="1" ht="15.75" customHeight="1">
      <c r="A1952" s="265">
        <v>41</v>
      </c>
      <c r="B1952" s="274" t="s">
        <v>3475</v>
      </c>
      <c r="C1952" s="70" t="s">
        <v>3935</v>
      </c>
      <c r="D1952" s="70" t="s">
        <v>2688</v>
      </c>
      <c r="E1952" s="422">
        <v>10</v>
      </c>
      <c r="F1952" s="487">
        <v>0.45</v>
      </c>
      <c r="G1952" s="243" t="s">
        <v>3476</v>
      </c>
      <c r="H1952" s="88" t="s">
        <v>3477</v>
      </c>
      <c r="I1952" s="255">
        <v>397293</v>
      </c>
      <c r="J1952" s="255">
        <v>1241264</v>
      </c>
      <c r="K1952" s="23"/>
      <c r="L1952" s="70" t="s">
        <v>3408</v>
      </c>
    </row>
    <row r="1953" spans="1:12" s="264" customFormat="1" ht="15.75" customHeight="1">
      <c r="A1953" s="267">
        <v>42</v>
      </c>
      <c r="B1953" s="274" t="s">
        <v>3478</v>
      </c>
      <c r="C1953" s="70" t="s">
        <v>3935</v>
      </c>
      <c r="D1953" s="70" t="s">
        <v>2688</v>
      </c>
      <c r="E1953" s="422">
        <v>8.5</v>
      </c>
      <c r="F1953" s="487">
        <v>0.56</v>
      </c>
      <c r="G1953" s="243" t="s">
        <v>3479</v>
      </c>
      <c r="H1953" s="88" t="s">
        <v>3480</v>
      </c>
      <c r="I1953" s="255">
        <v>397273</v>
      </c>
      <c r="J1953" s="255">
        <v>1241312</v>
      </c>
      <c r="K1953" s="23"/>
      <c r="L1953" s="70" t="s">
        <v>3408</v>
      </c>
    </row>
    <row r="1954" spans="1:12" s="264" customFormat="1" ht="15.75" customHeight="1">
      <c r="A1954" s="265">
        <v>43</v>
      </c>
      <c r="B1954" s="274" t="s">
        <v>3481</v>
      </c>
      <c r="C1954" s="70" t="s">
        <v>3935</v>
      </c>
      <c r="D1954" s="70" t="s">
        <v>2688</v>
      </c>
      <c r="E1954" s="422">
        <v>11.8</v>
      </c>
      <c r="F1954" s="487">
        <v>0.5</v>
      </c>
      <c r="G1954" s="243" t="s">
        <v>3482</v>
      </c>
      <c r="H1954" s="88" t="s">
        <v>3483</v>
      </c>
      <c r="I1954" s="255">
        <v>396744</v>
      </c>
      <c r="J1954" s="255">
        <v>1241593</v>
      </c>
      <c r="K1954" s="23"/>
      <c r="L1954" s="70" t="s">
        <v>3408</v>
      </c>
    </row>
    <row r="1955" spans="1:12" s="264" customFormat="1" ht="15.75" customHeight="1">
      <c r="A1955" s="267">
        <v>44</v>
      </c>
      <c r="B1955" s="274" t="s">
        <v>3484</v>
      </c>
      <c r="C1955" s="70" t="s">
        <v>3935</v>
      </c>
      <c r="D1955" s="70" t="s">
        <v>2688</v>
      </c>
      <c r="E1955" s="422">
        <v>8.16</v>
      </c>
      <c r="F1955" s="487">
        <v>0.54</v>
      </c>
      <c r="G1955" s="243" t="s">
        <v>3485</v>
      </c>
      <c r="H1955" s="88" t="s">
        <v>3483</v>
      </c>
      <c r="I1955" s="255">
        <v>396744</v>
      </c>
      <c r="J1955" s="255">
        <v>1241593</v>
      </c>
      <c r="K1955" s="23"/>
      <c r="L1955" s="70" t="s">
        <v>3408</v>
      </c>
    </row>
    <row r="1956" spans="1:12" s="264" customFormat="1" ht="15.75" customHeight="1">
      <c r="A1956" s="265">
        <v>45</v>
      </c>
      <c r="B1956" s="275" t="s">
        <v>3486</v>
      </c>
      <c r="C1956" s="70" t="s">
        <v>3935</v>
      </c>
      <c r="D1956" s="195" t="s">
        <v>2688</v>
      </c>
      <c r="E1956" s="474">
        <v>7</v>
      </c>
      <c r="F1956" s="488">
        <v>0.553</v>
      </c>
      <c r="G1956" s="254" t="s">
        <v>3487</v>
      </c>
      <c r="H1956" s="19" t="s">
        <v>3483</v>
      </c>
      <c r="I1956" s="256">
        <v>396744</v>
      </c>
      <c r="J1956" s="256">
        <v>1241593</v>
      </c>
      <c r="K1956" s="23"/>
      <c r="L1956" s="195" t="s">
        <v>3408</v>
      </c>
    </row>
    <row r="1957" spans="1:12" s="264" customFormat="1" ht="15.75" customHeight="1">
      <c r="A1957" s="60"/>
      <c r="B1957" s="262" t="s">
        <v>3488</v>
      </c>
      <c r="C1957" s="62"/>
      <c r="D1957" s="62"/>
      <c r="E1957" s="425"/>
      <c r="F1957" s="537"/>
      <c r="G1957" s="64"/>
      <c r="H1957" s="64"/>
      <c r="I1957" s="304"/>
      <c r="J1957" s="304"/>
      <c r="K1957" s="31"/>
      <c r="L1957" s="62"/>
    </row>
    <row r="1958" spans="1:12" s="264" customFormat="1" ht="15.75" customHeight="1">
      <c r="A1958" s="241">
        <v>1</v>
      </c>
      <c r="B1958" s="266" t="s">
        <v>2927</v>
      </c>
      <c r="C1958" s="70" t="s">
        <v>3935</v>
      </c>
      <c r="D1958" s="196" t="s">
        <v>2688</v>
      </c>
      <c r="E1958" s="471">
        <v>10.14</v>
      </c>
      <c r="F1958" s="536">
        <v>0.2</v>
      </c>
      <c r="G1958" s="253" t="s">
        <v>2928</v>
      </c>
      <c r="H1958" s="241" t="s">
        <v>3489</v>
      </c>
      <c r="I1958" s="326">
        <v>397434</v>
      </c>
      <c r="J1958" s="326">
        <v>1241992</v>
      </c>
      <c r="K1958" s="23"/>
      <c r="L1958" s="196" t="s">
        <v>3408</v>
      </c>
    </row>
    <row r="1959" spans="1:12" s="264" customFormat="1" ht="15.75" customHeight="1">
      <c r="A1959" s="88">
        <v>2</v>
      </c>
      <c r="B1959" s="268" t="s">
        <v>3124</v>
      </c>
      <c r="C1959" s="70" t="s">
        <v>3935</v>
      </c>
      <c r="D1959" s="70" t="s">
        <v>2688</v>
      </c>
      <c r="E1959" s="421">
        <v>8</v>
      </c>
      <c r="F1959" s="487">
        <v>0.1</v>
      </c>
      <c r="G1959" s="243" t="s">
        <v>3017</v>
      </c>
      <c r="H1959" s="88" t="s">
        <v>3490</v>
      </c>
      <c r="I1959" s="255">
        <v>397477</v>
      </c>
      <c r="J1959" s="255">
        <v>1242044</v>
      </c>
      <c r="K1959" s="23"/>
      <c r="L1959" s="70" t="s">
        <v>3408</v>
      </c>
    </row>
    <row r="1960" spans="1:12" s="264" customFormat="1" ht="15.75" customHeight="1">
      <c r="A1960" s="88">
        <v>3</v>
      </c>
      <c r="B1960" s="268" t="s">
        <v>2783</v>
      </c>
      <c r="C1960" s="70" t="s">
        <v>3935</v>
      </c>
      <c r="D1960" s="70" t="s">
        <v>2688</v>
      </c>
      <c r="E1960" s="421">
        <v>27</v>
      </c>
      <c r="F1960" s="487">
        <v>0.78</v>
      </c>
      <c r="G1960" s="243" t="s">
        <v>2784</v>
      </c>
      <c r="H1960" s="88" t="s">
        <v>3491</v>
      </c>
      <c r="I1960" s="255">
        <v>397177</v>
      </c>
      <c r="J1960" s="255">
        <v>1242054</v>
      </c>
      <c r="K1960" s="23"/>
      <c r="L1960" s="70" t="s">
        <v>3408</v>
      </c>
    </row>
    <row r="1961" spans="1:12" s="264" customFormat="1" ht="15.75" customHeight="1">
      <c r="A1961" s="88">
        <v>4</v>
      </c>
      <c r="B1961" s="268" t="s">
        <v>2774</v>
      </c>
      <c r="C1961" s="70" t="s">
        <v>3935</v>
      </c>
      <c r="D1961" s="70" t="s">
        <v>2688</v>
      </c>
      <c r="E1961" s="421">
        <v>20</v>
      </c>
      <c r="F1961" s="487">
        <v>0.554</v>
      </c>
      <c r="G1961" s="243" t="s">
        <v>2775</v>
      </c>
      <c r="H1961" s="88" t="s">
        <v>3492</v>
      </c>
      <c r="I1961" s="255">
        <v>397175</v>
      </c>
      <c r="J1961" s="255">
        <v>1242072</v>
      </c>
      <c r="K1961" s="23"/>
      <c r="L1961" s="70" t="s">
        <v>3408</v>
      </c>
    </row>
    <row r="1962" spans="1:12" s="264" customFormat="1" ht="15.75" customHeight="1">
      <c r="A1962" s="88">
        <v>5</v>
      </c>
      <c r="B1962" s="268" t="s">
        <v>3493</v>
      </c>
      <c r="C1962" s="70" t="s">
        <v>3935</v>
      </c>
      <c r="D1962" s="70" t="s">
        <v>2688</v>
      </c>
      <c r="E1962" s="421">
        <v>25.65</v>
      </c>
      <c r="F1962" s="487">
        <v>0.656</v>
      </c>
      <c r="G1962" s="243" t="s">
        <v>3494</v>
      </c>
      <c r="H1962" s="88" t="s">
        <v>3495</v>
      </c>
      <c r="I1962" s="255">
        <v>397177</v>
      </c>
      <c r="J1962" s="255">
        <v>1242328</v>
      </c>
      <c r="K1962" s="23"/>
      <c r="L1962" s="70" t="s">
        <v>3408</v>
      </c>
    </row>
    <row r="1963" spans="1:12" s="264" customFormat="1" ht="15.75" customHeight="1">
      <c r="A1963" s="88">
        <v>6</v>
      </c>
      <c r="B1963" s="268" t="s">
        <v>3496</v>
      </c>
      <c r="C1963" s="70" t="s">
        <v>3935</v>
      </c>
      <c r="D1963" s="70" t="s">
        <v>2688</v>
      </c>
      <c r="E1963" s="421">
        <v>15</v>
      </c>
      <c r="F1963" s="487">
        <v>0.386</v>
      </c>
      <c r="G1963" s="243" t="s">
        <v>3497</v>
      </c>
      <c r="H1963" s="88" t="s">
        <v>3084</v>
      </c>
      <c r="I1963" s="255">
        <v>397203</v>
      </c>
      <c r="J1963" s="255">
        <v>1242521</v>
      </c>
      <c r="K1963" s="23"/>
      <c r="L1963" s="70" t="s">
        <v>3408</v>
      </c>
    </row>
    <row r="1964" spans="1:12" s="264" customFormat="1" ht="15.75" customHeight="1">
      <c r="A1964" s="88">
        <v>7</v>
      </c>
      <c r="B1964" s="268" t="s">
        <v>3005</v>
      </c>
      <c r="C1964" s="70" t="s">
        <v>3935</v>
      </c>
      <c r="D1964" s="70" t="s">
        <v>2688</v>
      </c>
      <c r="E1964" s="421">
        <v>21</v>
      </c>
      <c r="F1964" s="487">
        <v>0.462</v>
      </c>
      <c r="G1964" s="243" t="s">
        <v>3006</v>
      </c>
      <c r="H1964" s="88" t="s">
        <v>3498</v>
      </c>
      <c r="I1964" s="255">
        <v>397370</v>
      </c>
      <c r="J1964" s="255">
        <v>1241742</v>
      </c>
      <c r="K1964" s="23"/>
      <c r="L1964" s="70" t="s">
        <v>3408</v>
      </c>
    </row>
    <row r="1965" spans="1:12" s="264" customFormat="1" ht="15.75" customHeight="1">
      <c r="A1965" s="19">
        <v>8</v>
      </c>
      <c r="B1965" s="270" t="s">
        <v>3499</v>
      </c>
      <c r="C1965" s="70" t="s">
        <v>3935</v>
      </c>
      <c r="D1965" s="195" t="s">
        <v>2688</v>
      </c>
      <c r="E1965" s="472">
        <v>20</v>
      </c>
      <c r="F1965" s="488">
        <v>0.387</v>
      </c>
      <c r="G1965" s="254" t="s">
        <v>3500</v>
      </c>
      <c r="H1965" s="19" t="s">
        <v>3501</v>
      </c>
      <c r="I1965" s="256">
        <v>397223</v>
      </c>
      <c r="J1965" s="256">
        <v>1241624</v>
      </c>
      <c r="K1965" s="23"/>
      <c r="L1965" s="195" t="s">
        <v>3408</v>
      </c>
    </row>
    <row r="1966" spans="1:12" s="264" customFormat="1" ht="15.75" customHeight="1">
      <c r="A1966" s="748" t="s">
        <v>3502</v>
      </c>
      <c r="B1966" s="748"/>
      <c r="C1966" s="62"/>
      <c r="D1966" s="64"/>
      <c r="E1966" s="425"/>
      <c r="F1966" s="537"/>
      <c r="G1966" s="64"/>
      <c r="H1966" s="64"/>
      <c r="I1966" s="304"/>
      <c r="J1966" s="304"/>
      <c r="K1966" s="20"/>
      <c r="L1966" s="62"/>
    </row>
    <row r="1967" spans="1:12" s="264" customFormat="1" ht="15.75" customHeight="1">
      <c r="A1967" s="60"/>
      <c r="B1967" s="262" t="s">
        <v>3197</v>
      </c>
      <c r="C1967" s="62"/>
      <c r="D1967" s="263"/>
      <c r="E1967" s="470"/>
      <c r="F1967" s="537"/>
      <c r="G1967" s="647"/>
      <c r="H1967" s="64"/>
      <c r="I1967" s="304"/>
      <c r="J1967" s="304"/>
      <c r="K1967" s="20"/>
      <c r="L1967" s="62"/>
    </row>
    <row r="1968" spans="1:12" s="264" customFormat="1" ht="15.75" customHeight="1">
      <c r="A1968" s="265">
        <v>1</v>
      </c>
      <c r="B1968" s="266" t="s">
        <v>3503</v>
      </c>
      <c r="C1968" s="196" t="s">
        <v>3593</v>
      </c>
      <c r="D1968" s="241" t="s">
        <v>2688</v>
      </c>
      <c r="E1968" s="471">
        <v>30</v>
      </c>
      <c r="F1968" s="536">
        <v>0.101</v>
      </c>
      <c r="G1968" s="550" t="s">
        <v>3504</v>
      </c>
      <c r="H1968" s="241" t="s">
        <v>544</v>
      </c>
      <c r="I1968" s="326">
        <v>388715</v>
      </c>
      <c r="J1968" s="326">
        <v>1238571</v>
      </c>
      <c r="K1968" s="196"/>
      <c r="L1968" s="196" t="s">
        <v>3505</v>
      </c>
    </row>
    <row r="1969" spans="1:12" s="264" customFormat="1" ht="15.75" customHeight="1">
      <c r="A1969" s="267">
        <v>2</v>
      </c>
      <c r="B1969" s="268" t="s">
        <v>3506</v>
      </c>
      <c r="C1969" s="196" t="s">
        <v>3593</v>
      </c>
      <c r="D1969" s="88" t="s">
        <v>2688</v>
      </c>
      <c r="E1969" s="421">
        <v>35</v>
      </c>
      <c r="F1969" s="487">
        <v>0.15</v>
      </c>
      <c r="G1969" s="242" t="s">
        <v>3507</v>
      </c>
      <c r="H1969" s="88" t="s">
        <v>3508</v>
      </c>
      <c r="I1969" s="255">
        <v>388555</v>
      </c>
      <c r="J1969" s="255">
        <v>1237747</v>
      </c>
      <c r="K1969" s="196"/>
      <c r="L1969" s="70" t="s">
        <v>3505</v>
      </c>
    </row>
    <row r="1970" spans="1:12" s="264" customFormat="1" ht="15.75" customHeight="1">
      <c r="A1970" s="267">
        <v>3</v>
      </c>
      <c r="B1970" s="268" t="s">
        <v>3509</v>
      </c>
      <c r="C1970" s="196" t="s">
        <v>3593</v>
      </c>
      <c r="D1970" s="88" t="s">
        <v>2688</v>
      </c>
      <c r="E1970" s="421">
        <v>35</v>
      </c>
      <c r="F1970" s="487">
        <v>0.1</v>
      </c>
      <c r="G1970" s="242" t="s">
        <v>3510</v>
      </c>
      <c r="H1970" s="88" t="s">
        <v>3511</v>
      </c>
      <c r="I1970" s="255">
        <v>388538</v>
      </c>
      <c r="J1970" s="255">
        <v>1237620</v>
      </c>
      <c r="K1970" s="196"/>
      <c r="L1970" s="70" t="s">
        <v>3505</v>
      </c>
    </row>
    <row r="1971" spans="1:12" s="264" customFormat="1" ht="15.75" customHeight="1">
      <c r="A1971" s="267">
        <v>4</v>
      </c>
      <c r="B1971" s="268" t="s">
        <v>3512</v>
      </c>
      <c r="C1971" s="196" t="s">
        <v>3593</v>
      </c>
      <c r="D1971" s="88" t="s">
        <v>2688</v>
      </c>
      <c r="E1971" s="421">
        <v>30</v>
      </c>
      <c r="F1971" s="487">
        <v>0.15</v>
      </c>
      <c r="G1971" s="242" t="s">
        <v>3513</v>
      </c>
      <c r="H1971" s="88" t="s">
        <v>1268</v>
      </c>
      <c r="I1971" s="255">
        <v>388737</v>
      </c>
      <c r="J1971" s="255">
        <v>1237153</v>
      </c>
      <c r="K1971" s="196"/>
      <c r="L1971" s="70" t="s">
        <v>3505</v>
      </c>
    </row>
    <row r="1972" spans="1:12" s="264" customFormat="1" ht="15.75" customHeight="1">
      <c r="A1972" s="267">
        <v>5</v>
      </c>
      <c r="B1972" s="277" t="s">
        <v>3295</v>
      </c>
      <c r="C1972" s="70" t="s">
        <v>3608</v>
      </c>
      <c r="D1972" s="88" t="s">
        <v>2688</v>
      </c>
      <c r="E1972" s="421">
        <v>17</v>
      </c>
      <c r="F1972" s="487">
        <v>0.2</v>
      </c>
      <c r="G1972" s="243" t="s">
        <v>3296</v>
      </c>
      <c r="H1972" s="88" t="s">
        <v>3514</v>
      </c>
      <c r="I1972" s="255">
        <v>390093</v>
      </c>
      <c r="J1972" s="255">
        <v>1237324</v>
      </c>
      <c r="K1972" s="196"/>
      <c r="L1972" s="70" t="s">
        <v>3505</v>
      </c>
    </row>
    <row r="1973" spans="1:12" s="264" customFormat="1" ht="15.75" customHeight="1">
      <c r="A1973" s="267">
        <v>6</v>
      </c>
      <c r="B1973" s="277" t="s">
        <v>3435</v>
      </c>
      <c r="C1973" s="70" t="s">
        <v>3608</v>
      </c>
      <c r="D1973" s="88" t="s">
        <v>2688</v>
      </c>
      <c r="E1973" s="421">
        <v>12</v>
      </c>
      <c r="F1973" s="487">
        <v>0.3</v>
      </c>
      <c r="G1973" s="243" t="s">
        <v>3436</v>
      </c>
      <c r="H1973" s="88" t="s">
        <v>2239</v>
      </c>
      <c r="I1973" s="255">
        <v>389250</v>
      </c>
      <c r="J1973" s="255">
        <v>1236851</v>
      </c>
      <c r="K1973" s="196"/>
      <c r="L1973" s="70" t="s">
        <v>3505</v>
      </c>
    </row>
    <row r="1974" spans="1:12" s="264" customFormat="1" ht="15.75" customHeight="1">
      <c r="A1974" s="267">
        <v>7</v>
      </c>
      <c r="B1974" s="277" t="s">
        <v>3298</v>
      </c>
      <c r="C1974" s="70" t="s">
        <v>3608</v>
      </c>
      <c r="D1974" s="88" t="s">
        <v>2688</v>
      </c>
      <c r="E1974" s="421">
        <v>13</v>
      </c>
      <c r="F1974" s="487">
        <v>0.5</v>
      </c>
      <c r="G1974" s="243" t="s">
        <v>3299</v>
      </c>
      <c r="H1974" s="88" t="s">
        <v>162</v>
      </c>
      <c r="I1974" s="255">
        <v>389566</v>
      </c>
      <c r="J1974" s="255">
        <v>1237041</v>
      </c>
      <c r="K1974" s="196"/>
      <c r="L1974" s="70" t="s">
        <v>3505</v>
      </c>
    </row>
    <row r="1975" spans="1:12" s="264" customFormat="1" ht="15.75" customHeight="1">
      <c r="A1975" s="271">
        <v>8</v>
      </c>
      <c r="B1975" s="285" t="s">
        <v>3301</v>
      </c>
      <c r="C1975" s="70" t="s">
        <v>3608</v>
      </c>
      <c r="D1975" s="19" t="s">
        <v>2688</v>
      </c>
      <c r="E1975" s="472">
        <v>10</v>
      </c>
      <c r="F1975" s="488">
        <v>0.3</v>
      </c>
      <c r="G1975" s="254" t="s">
        <v>3302</v>
      </c>
      <c r="H1975" s="19" t="s">
        <v>2239</v>
      </c>
      <c r="I1975" s="256">
        <v>389250</v>
      </c>
      <c r="J1975" s="256">
        <v>1236851</v>
      </c>
      <c r="K1975" s="196"/>
      <c r="L1975" s="195" t="s">
        <v>3505</v>
      </c>
    </row>
    <row r="1976" spans="1:12" s="264" customFormat="1" ht="15.75" customHeight="1">
      <c r="A1976" s="748" t="s">
        <v>3515</v>
      </c>
      <c r="B1976" s="748"/>
      <c r="C1976" s="62"/>
      <c r="D1976" s="64"/>
      <c r="E1976" s="425"/>
      <c r="F1976" s="537"/>
      <c r="G1976" s="64"/>
      <c r="H1976" s="64"/>
      <c r="I1976" s="304"/>
      <c r="J1976" s="304"/>
      <c r="K1976" s="20"/>
      <c r="L1976" s="62"/>
    </row>
    <row r="1977" spans="1:12" s="264" customFormat="1" ht="15.75" customHeight="1">
      <c r="A1977" s="60"/>
      <c r="B1977" s="262" t="s">
        <v>3173</v>
      </c>
      <c r="C1977" s="352"/>
      <c r="D1977" s="263"/>
      <c r="E1977" s="470"/>
      <c r="F1977" s="537"/>
      <c r="G1977" s="647"/>
      <c r="H1977" s="49"/>
      <c r="I1977" s="332"/>
      <c r="J1977" s="332"/>
      <c r="K1977" s="31"/>
      <c r="L1977" s="62"/>
    </row>
    <row r="1978" spans="1:12" s="264" customFormat="1" ht="15.75" customHeight="1">
      <c r="A1978" s="265">
        <v>1</v>
      </c>
      <c r="B1978" s="279" t="s">
        <v>3516</v>
      </c>
      <c r="C1978" s="196" t="s">
        <v>2169</v>
      </c>
      <c r="D1978" s="241" t="s">
        <v>2688</v>
      </c>
      <c r="E1978" s="473">
        <v>46</v>
      </c>
      <c r="F1978" s="536">
        <v>0.55</v>
      </c>
      <c r="G1978" s="550" t="s">
        <v>3517</v>
      </c>
      <c r="H1978" s="241" t="s">
        <v>3518</v>
      </c>
      <c r="I1978" s="326">
        <v>393245</v>
      </c>
      <c r="J1978" s="326">
        <v>1240208</v>
      </c>
      <c r="K1978" s="196"/>
      <c r="L1978" s="196" t="s">
        <v>3519</v>
      </c>
    </row>
    <row r="1979" spans="1:12" s="264" customFormat="1" ht="15.75" customHeight="1">
      <c r="A1979" s="267">
        <v>2</v>
      </c>
      <c r="B1979" s="274" t="s">
        <v>3520</v>
      </c>
      <c r="C1979" s="70" t="s">
        <v>3609</v>
      </c>
      <c r="D1979" s="88" t="s">
        <v>2688</v>
      </c>
      <c r="E1979" s="422">
        <v>48</v>
      </c>
      <c r="F1979" s="487">
        <v>0.7</v>
      </c>
      <c r="G1979" s="242" t="s">
        <v>3521</v>
      </c>
      <c r="H1979" s="88" t="s">
        <v>3522</v>
      </c>
      <c r="I1979" s="255">
        <v>392981</v>
      </c>
      <c r="J1979" s="255">
        <v>1240258</v>
      </c>
      <c r="K1979" s="196"/>
      <c r="L1979" s="70" t="s">
        <v>3519</v>
      </c>
    </row>
    <row r="1980" spans="1:12" s="264" customFormat="1" ht="15.75" customHeight="1">
      <c r="A1980" s="267">
        <v>3</v>
      </c>
      <c r="B1980" s="274" t="s">
        <v>3523</v>
      </c>
      <c r="C1980" s="70" t="s">
        <v>3610</v>
      </c>
      <c r="D1980" s="88" t="s">
        <v>2688</v>
      </c>
      <c r="E1980" s="422">
        <v>48</v>
      </c>
      <c r="F1980" s="487">
        <v>0.75</v>
      </c>
      <c r="G1980" s="242" t="s">
        <v>3524</v>
      </c>
      <c r="H1980" s="88" t="s">
        <v>3525</v>
      </c>
      <c r="I1980" s="255">
        <v>392852</v>
      </c>
      <c r="J1980" s="255">
        <v>1240279</v>
      </c>
      <c r="K1980" s="196"/>
      <c r="L1980" s="70" t="s">
        <v>3519</v>
      </c>
    </row>
    <row r="1981" spans="1:12" s="264" customFormat="1" ht="15.75" customHeight="1">
      <c r="A1981" s="267">
        <v>4</v>
      </c>
      <c r="B1981" s="274" t="s">
        <v>3526</v>
      </c>
      <c r="C1981" s="70" t="s">
        <v>197</v>
      </c>
      <c r="D1981" s="88" t="s">
        <v>2688</v>
      </c>
      <c r="E1981" s="422">
        <v>41</v>
      </c>
      <c r="F1981" s="487">
        <v>0.88</v>
      </c>
      <c r="G1981" s="242" t="s">
        <v>3527</v>
      </c>
      <c r="H1981" s="88" t="s">
        <v>3528</v>
      </c>
      <c r="I1981" s="255">
        <v>393486</v>
      </c>
      <c r="J1981" s="255">
        <v>1240162</v>
      </c>
      <c r="K1981" s="196"/>
      <c r="L1981" s="70" t="s">
        <v>3519</v>
      </c>
    </row>
    <row r="1982" spans="1:12" s="264" customFormat="1" ht="15.75" customHeight="1">
      <c r="A1982" s="267">
        <v>5</v>
      </c>
      <c r="B1982" s="274" t="s">
        <v>3529</v>
      </c>
      <c r="C1982" s="70" t="s">
        <v>197</v>
      </c>
      <c r="D1982" s="88" t="s">
        <v>2688</v>
      </c>
      <c r="E1982" s="422">
        <v>45</v>
      </c>
      <c r="F1982" s="487">
        <v>1.37</v>
      </c>
      <c r="G1982" s="242" t="s">
        <v>3530</v>
      </c>
      <c r="H1982" s="88" t="s">
        <v>3525</v>
      </c>
      <c r="I1982" s="255">
        <v>392852</v>
      </c>
      <c r="J1982" s="255">
        <v>1240279</v>
      </c>
      <c r="K1982" s="196"/>
      <c r="L1982" s="70" t="s">
        <v>3519</v>
      </c>
    </row>
    <row r="1983" spans="1:12" s="264" customFormat="1" ht="15.75" customHeight="1">
      <c r="A1983" s="267">
        <v>6</v>
      </c>
      <c r="B1983" s="274" t="s">
        <v>3531</v>
      </c>
      <c r="C1983" s="70" t="s">
        <v>197</v>
      </c>
      <c r="D1983" s="88" t="s">
        <v>2688</v>
      </c>
      <c r="E1983" s="422">
        <v>21</v>
      </c>
      <c r="F1983" s="487">
        <v>0.48</v>
      </c>
      <c r="G1983" s="242" t="s">
        <v>3532</v>
      </c>
      <c r="H1983" s="88" t="s">
        <v>3533</v>
      </c>
      <c r="I1983" s="255">
        <v>392505</v>
      </c>
      <c r="J1983" s="255">
        <v>1240251</v>
      </c>
      <c r="K1983" s="196"/>
      <c r="L1983" s="70" t="s">
        <v>3519</v>
      </c>
    </row>
    <row r="1984" spans="1:12" s="264" customFormat="1" ht="15.75" customHeight="1">
      <c r="A1984" s="267">
        <v>7</v>
      </c>
      <c r="B1984" s="274" t="s">
        <v>3534</v>
      </c>
      <c r="C1984" s="70" t="s">
        <v>3611</v>
      </c>
      <c r="D1984" s="88" t="s">
        <v>2688</v>
      </c>
      <c r="E1984" s="422">
        <v>33.59</v>
      </c>
      <c r="F1984" s="487">
        <v>0.635</v>
      </c>
      <c r="G1984" s="243" t="s">
        <v>3535</v>
      </c>
      <c r="H1984" s="88" t="s">
        <v>3536</v>
      </c>
      <c r="I1984" s="255">
        <v>393800</v>
      </c>
      <c r="J1984" s="255">
        <v>1238146</v>
      </c>
      <c r="K1984" s="196"/>
      <c r="L1984" s="70" t="s">
        <v>3519</v>
      </c>
    </row>
    <row r="1985" spans="1:12" s="264" customFormat="1" ht="15.75" customHeight="1">
      <c r="A1985" s="267">
        <v>8</v>
      </c>
      <c r="B1985" s="274" t="s">
        <v>3537</v>
      </c>
      <c r="C1985" s="70" t="s">
        <v>3611</v>
      </c>
      <c r="D1985" s="88" t="s">
        <v>2688</v>
      </c>
      <c r="E1985" s="422">
        <v>39.05</v>
      </c>
      <c r="F1985" s="487">
        <v>0.989</v>
      </c>
      <c r="G1985" s="243" t="s">
        <v>3538</v>
      </c>
      <c r="H1985" s="88" t="s">
        <v>2103</v>
      </c>
      <c r="I1985" s="255">
        <v>393334</v>
      </c>
      <c r="J1985" s="255">
        <v>1238004</v>
      </c>
      <c r="K1985" s="196"/>
      <c r="L1985" s="70" t="s">
        <v>3519</v>
      </c>
    </row>
    <row r="1986" spans="1:12" s="264" customFormat="1" ht="15.75" customHeight="1">
      <c r="A1986" s="267">
        <v>9</v>
      </c>
      <c r="B1986" s="274" t="s">
        <v>3539</v>
      </c>
      <c r="C1986" s="70" t="s">
        <v>3611</v>
      </c>
      <c r="D1986" s="88" t="s">
        <v>2688</v>
      </c>
      <c r="E1986" s="422">
        <v>39.5</v>
      </c>
      <c r="F1986" s="487">
        <v>0.869</v>
      </c>
      <c r="G1986" s="243" t="s">
        <v>3540</v>
      </c>
      <c r="H1986" s="88" t="s">
        <v>3541</v>
      </c>
      <c r="I1986" s="255">
        <v>392996</v>
      </c>
      <c r="J1986" s="255">
        <v>1237889</v>
      </c>
      <c r="K1986" s="196"/>
      <c r="L1986" s="70" t="s">
        <v>3519</v>
      </c>
    </row>
    <row r="1987" spans="1:12" s="264" customFormat="1" ht="15.75" customHeight="1">
      <c r="A1987" s="267">
        <v>10</v>
      </c>
      <c r="B1987" s="268" t="s">
        <v>3542</v>
      </c>
      <c r="C1987" s="70" t="s">
        <v>3612</v>
      </c>
      <c r="D1987" s="88" t="s">
        <v>2688</v>
      </c>
      <c r="E1987" s="422">
        <v>47.76</v>
      </c>
      <c r="F1987" s="487">
        <v>0.6</v>
      </c>
      <c r="G1987" s="243" t="s">
        <v>3543</v>
      </c>
      <c r="H1987" s="88" t="s">
        <v>3544</v>
      </c>
      <c r="I1987" s="255">
        <v>393999</v>
      </c>
      <c r="J1987" s="255">
        <v>1237840</v>
      </c>
      <c r="K1987" s="196"/>
      <c r="L1987" s="70" t="s">
        <v>3519</v>
      </c>
    </row>
    <row r="1988" spans="1:12" s="264" customFormat="1" ht="15.75" customHeight="1">
      <c r="A1988" s="267">
        <v>11</v>
      </c>
      <c r="B1988" s="268" t="s">
        <v>3545</v>
      </c>
      <c r="C1988" s="70" t="s">
        <v>3612</v>
      </c>
      <c r="D1988" s="88" t="s">
        <v>2688</v>
      </c>
      <c r="E1988" s="422">
        <v>46</v>
      </c>
      <c r="F1988" s="487">
        <v>0.6</v>
      </c>
      <c r="G1988" s="243" t="s">
        <v>3546</v>
      </c>
      <c r="H1988" s="88" t="s">
        <v>3547</v>
      </c>
      <c r="I1988" s="255">
        <v>393456</v>
      </c>
      <c r="J1988" s="255">
        <v>1236710</v>
      </c>
      <c r="K1988" s="196"/>
      <c r="L1988" s="70" t="s">
        <v>3519</v>
      </c>
    </row>
    <row r="1989" spans="1:12" s="264" customFormat="1" ht="15.75" customHeight="1">
      <c r="A1989" s="271">
        <v>12</v>
      </c>
      <c r="B1989" s="270" t="s">
        <v>3548</v>
      </c>
      <c r="C1989" s="70" t="s">
        <v>3612</v>
      </c>
      <c r="D1989" s="19" t="s">
        <v>2688</v>
      </c>
      <c r="E1989" s="474">
        <v>48.5</v>
      </c>
      <c r="F1989" s="488">
        <v>0.6</v>
      </c>
      <c r="G1989" s="254" t="s">
        <v>3549</v>
      </c>
      <c r="H1989" s="19" t="s">
        <v>3550</v>
      </c>
      <c r="I1989" s="256">
        <v>393129</v>
      </c>
      <c r="J1989" s="256">
        <v>1236567</v>
      </c>
      <c r="K1989" s="196"/>
      <c r="L1989" s="195" t="s">
        <v>3519</v>
      </c>
    </row>
    <row r="1990" spans="1:12" s="264" customFormat="1" ht="15.75" customHeight="1">
      <c r="A1990" s="60"/>
      <c r="B1990" s="262" t="s">
        <v>3197</v>
      </c>
      <c r="C1990" s="62"/>
      <c r="D1990" s="20"/>
      <c r="E1990" s="480"/>
      <c r="F1990" s="537"/>
      <c r="G1990" s="64"/>
      <c r="H1990" s="20"/>
      <c r="I1990" s="304"/>
      <c r="J1990" s="304"/>
      <c r="K1990" s="278"/>
      <c r="L1990" s="62"/>
    </row>
    <row r="1991" spans="1:12" s="264" customFormat="1" ht="15.75" customHeight="1">
      <c r="A1991" s="265">
        <v>1</v>
      </c>
      <c r="B1991" s="266" t="s">
        <v>3248</v>
      </c>
      <c r="C1991" s="196" t="s">
        <v>3613</v>
      </c>
      <c r="D1991" s="241" t="s">
        <v>2688</v>
      </c>
      <c r="E1991" s="471">
        <v>5</v>
      </c>
      <c r="F1991" s="536">
        <v>0.265</v>
      </c>
      <c r="G1991" s="253" t="s">
        <v>3249</v>
      </c>
      <c r="H1991" s="241" t="s">
        <v>3551</v>
      </c>
      <c r="I1991" s="326">
        <v>391399</v>
      </c>
      <c r="J1991" s="326">
        <v>1239959</v>
      </c>
      <c r="K1991" s="196"/>
      <c r="L1991" s="196" t="s">
        <v>3519</v>
      </c>
    </row>
    <row r="1992" spans="1:12" s="264" customFormat="1" ht="15.75" customHeight="1">
      <c r="A1992" s="267">
        <v>2</v>
      </c>
      <c r="B1992" s="268" t="s">
        <v>3552</v>
      </c>
      <c r="C1992" s="196" t="s">
        <v>3613</v>
      </c>
      <c r="D1992" s="88" t="s">
        <v>2688</v>
      </c>
      <c r="E1992" s="421">
        <v>25</v>
      </c>
      <c r="F1992" s="487">
        <v>0.31</v>
      </c>
      <c r="G1992" s="243" t="s">
        <v>3553</v>
      </c>
      <c r="H1992" s="88" t="s">
        <v>3554</v>
      </c>
      <c r="I1992" s="255">
        <v>391601</v>
      </c>
      <c r="J1992" s="255">
        <v>1238607</v>
      </c>
      <c r="K1992" s="196"/>
      <c r="L1992" s="70" t="s">
        <v>3519</v>
      </c>
    </row>
    <row r="1993" spans="1:12" s="264" customFormat="1" ht="15.75" customHeight="1">
      <c r="A1993" s="265">
        <v>3</v>
      </c>
      <c r="B1993" s="268" t="s">
        <v>3398</v>
      </c>
      <c r="C1993" s="196" t="s">
        <v>3613</v>
      </c>
      <c r="D1993" s="88" t="s">
        <v>2688</v>
      </c>
      <c r="E1993" s="421">
        <v>48</v>
      </c>
      <c r="F1993" s="487">
        <v>1.761</v>
      </c>
      <c r="G1993" s="243" t="s">
        <v>3399</v>
      </c>
      <c r="H1993" s="88" t="s">
        <v>3551</v>
      </c>
      <c r="I1993" s="255">
        <v>391399</v>
      </c>
      <c r="J1993" s="255">
        <v>1239959</v>
      </c>
      <c r="K1993" s="196"/>
      <c r="L1993" s="70" t="s">
        <v>3519</v>
      </c>
    </row>
    <row r="1994" spans="1:12" s="264" customFormat="1" ht="15.75" customHeight="1">
      <c r="A1994" s="267">
        <v>4</v>
      </c>
      <c r="B1994" s="270" t="s">
        <v>3400</v>
      </c>
      <c r="C1994" s="196" t="s">
        <v>3613</v>
      </c>
      <c r="D1994" s="19" t="s">
        <v>2688</v>
      </c>
      <c r="E1994" s="472">
        <v>37</v>
      </c>
      <c r="F1994" s="488">
        <v>0.68</v>
      </c>
      <c r="G1994" s="254" t="s">
        <v>3401</v>
      </c>
      <c r="H1994" s="19" t="s">
        <v>3554</v>
      </c>
      <c r="I1994" s="256">
        <v>391601</v>
      </c>
      <c r="J1994" s="256">
        <v>1238607</v>
      </c>
      <c r="K1994" s="196"/>
      <c r="L1994" s="195" t="s">
        <v>3519</v>
      </c>
    </row>
    <row r="1995" spans="1:12" s="264" customFormat="1" ht="15.75" customHeight="1">
      <c r="A1995" s="265">
        <v>5</v>
      </c>
      <c r="B1995" s="253" t="s">
        <v>3423</v>
      </c>
      <c r="C1995" s="196" t="s">
        <v>381</v>
      </c>
      <c r="D1995" s="241" t="s">
        <v>2688</v>
      </c>
      <c r="E1995" s="475">
        <v>30</v>
      </c>
      <c r="F1995" s="536">
        <v>0.291</v>
      </c>
      <c r="G1995" s="253" t="s">
        <v>3424</v>
      </c>
      <c r="H1995" s="241" t="s">
        <v>254</v>
      </c>
      <c r="I1995" s="326">
        <v>390982</v>
      </c>
      <c r="J1995" s="326">
        <v>1240129</v>
      </c>
      <c r="K1995" s="196"/>
      <c r="L1995" s="196" t="s">
        <v>3519</v>
      </c>
    </row>
    <row r="1996" spans="1:12" s="264" customFormat="1" ht="15.75" customHeight="1">
      <c r="A1996" s="267">
        <v>6</v>
      </c>
      <c r="B1996" s="243" t="s">
        <v>3555</v>
      </c>
      <c r="C1996" s="70" t="s">
        <v>3587</v>
      </c>
      <c r="D1996" s="88" t="s">
        <v>2688</v>
      </c>
      <c r="E1996" s="476">
        <v>9</v>
      </c>
      <c r="F1996" s="487">
        <v>0.33</v>
      </c>
      <c r="G1996" s="243" t="s">
        <v>3556</v>
      </c>
      <c r="H1996" s="88" t="s">
        <v>367</v>
      </c>
      <c r="I1996" s="255">
        <v>391647</v>
      </c>
      <c r="J1996" s="255">
        <v>1239806</v>
      </c>
      <c r="K1996" s="196"/>
      <c r="L1996" s="70" t="s">
        <v>3519</v>
      </c>
    </row>
    <row r="1997" spans="1:12" s="264" customFormat="1" ht="15.75" customHeight="1">
      <c r="A1997" s="265">
        <v>7</v>
      </c>
      <c r="B1997" s="243" t="s">
        <v>3557</v>
      </c>
      <c r="C1997" s="70" t="s">
        <v>3587</v>
      </c>
      <c r="D1997" s="88" t="s">
        <v>2688</v>
      </c>
      <c r="E1997" s="476">
        <v>17</v>
      </c>
      <c r="F1997" s="487">
        <v>0.84</v>
      </c>
      <c r="G1997" s="243" t="s">
        <v>3558</v>
      </c>
      <c r="H1997" s="88" t="s">
        <v>3544</v>
      </c>
      <c r="I1997" s="255">
        <v>391802</v>
      </c>
      <c r="J1997" s="255">
        <v>1239708</v>
      </c>
      <c r="K1997" s="196"/>
      <c r="L1997" s="70" t="s">
        <v>3519</v>
      </c>
    </row>
    <row r="1998" spans="1:12" s="264" customFormat="1" ht="15.75" customHeight="1">
      <c r="A1998" s="267">
        <v>8</v>
      </c>
      <c r="B1998" s="243" t="s">
        <v>3559</v>
      </c>
      <c r="C1998" s="70" t="s">
        <v>3587</v>
      </c>
      <c r="D1998" s="88" t="s">
        <v>2688</v>
      </c>
      <c r="E1998" s="476">
        <v>15</v>
      </c>
      <c r="F1998" s="487">
        <v>0.42</v>
      </c>
      <c r="G1998" s="243" t="s">
        <v>3560</v>
      </c>
      <c r="H1998" s="88" t="s">
        <v>274</v>
      </c>
      <c r="I1998" s="255">
        <v>392065</v>
      </c>
      <c r="J1998" s="255">
        <v>1239553</v>
      </c>
      <c r="K1998" s="196"/>
      <c r="L1998" s="70" t="s">
        <v>3519</v>
      </c>
    </row>
    <row r="1999" spans="1:12" s="264" customFormat="1" ht="15.75" customHeight="1">
      <c r="A1999" s="265">
        <v>9</v>
      </c>
      <c r="B1999" s="254" t="s">
        <v>3561</v>
      </c>
      <c r="C1999" s="70" t="s">
        <v>3587</v>
      </c>
      <c r="D1999" s="19" t="s">
        <v>2688</v>
      </c>
      <c r="E1999" s="472">
        <v>7</v>
      </c>
      <c r="F1999" s="488">
        <v>0.25</v>
      </c>
      <c r="G1999" s="254" t="s">
        <v>3562</v>
      </c>
      <c r="H1999" s="19" t="s">
        <v>3563</v>
      </c>
      <c r="I1999" s="256">
        <v>392518</v>
      </c>
      <c r="J1999" s="256">
        <v>1238801</v>
      </c>
      <c r="K1999" s="196"/>
      <c r="L1999" s="195" t="s">
        <v>3519</v>
      </c>
    </row>
    <row r="2000" spans="1:12" s="264" customFormat="1" ht="15.75" customHeight="1">
      <c r="A2000" s="748" t="s">
        <v>3564</v>
      </c>
      <c r="B2000" s="748"/>
      <c r="C2000" s="62"/>
      <c r="D2000" s="64"/>
      <c r="E2000" s="468"/>
      <c r="F2000" s="537"/>
      <c r="G2000" s="64"/>
      <c r="H2000" s="64"/>
      <c r="I2000" s="304"/>
      <c r="J2000" s="304"/>
      <c r="K2000" s="20"/>
      <c r="L2000" s="62"/>
    </row>
    <row r="2001" spans="1:12" s="264" customFormat="1" ht="15.75" customHeight="1">
      <c r="A2001" s="280"/>
      <c r="B2001" s="246" t="s">
        <v>2748</v>
      </c>
      <c r="C2001" s="62"/>
      <c r="D2001" s="263"/>
      <c r="E2001" s="470"/>
      <c r="F2001" s="537"/>
      <c r="G2001" s="647"/>
      <c r="H2001" s="64"/>
      <c r="I2001" s="304"/>
      <c r="J2001" s="304"/>
      <c r="K2001" s="20"/>
      <c r="L2001" s="62"/>
    </row>
    <row r="2002" spans="1:12" s="264" customFormat="1" ht="15.75" customHeight="1">
      <c r="A2002" s="265">
        <v>1</v>
      </c>
      <c r="B2002" s="253" t="s">
        <v>3198</v>
      </c>
      <c r="C2002" s="196" t="s">
        <v>2750</v>
      </c>
      <c r="D2002" s="241" t="s">
        <v>2688</v>
      </c>
      <c r="E2002" s="456">
        <v>38</v>
      </c>
      <c r="F2002" s="536">
        <v>1.05</v>
      </c>
      <c r="G2002" s="550" t="s">
        <v>3199</v>
      </c>
      <c r="H2002" s="241" t="s">
        <v>2603</v>
      </c>
      <c r="I2002" s="326">
        <v>403684</v>
      </c>
      <c r="J2002" s="326">
        <v>1236082</v>
      </c>
      <c r="K2002" s="196"/>
      <c r="L2002" s="196" t="s">
        <v>3565</v>
      </c>
    </row>
    <row r="2003" spans="1:12" s="264" customFormat="1" ht="15.75" customHeight="1">
      <c r="A2003" s="267">
        <v>2</v>
      </c>
      <c r="B2003" s="243" t="s">
        <v>1168</v>
      </c>
      <c r="C2003" s="70" t="s">
        <v>2750</v>
      </c>
      <c r="D2003" s="88" t="s">
        <v>2688</v>
      </c>
      <c r="E2003" s="422">
        <v>49</v>
      </c>
      <c r="F2003" s="487">
        <v>1.175</v>
      </c>
      <c r="G2003" s="242" t="s">
        <v>2248</v>
      </c>
      <c r="H2003" s="88" t="s">
        <v>2603</v>
      </c>
      <c r="I2003" s="255">
        <v>403684</v>
      </c>
      <c r="J2003" s="255">
        <v>1236082</v>
      </c>
      <c r="K2003" s="196"/>
      <c r="L2003" s="70" t="s">
        <v>3565</v>
      </c>
    </row>
    <row r="2004" spans="1:12" s="264" customFormat="1" ht="15.75" customHeight="1">
      <c r="A2004" s="265">
        <v>3</v>
      </c>
      <c r="B2004" s="243" t="s">
        <v>915</v>
      </c>
      <c r="C2004" s="70" t="s">
        <v>2750</v>
      </c>
      <c r="D2004" s="88" t="s">
        <v>2688</v>
      </c>
      <c r="E2004" s="422">
        <v>26</v>
      </c>
      <c r="F2004" s="487">
        <v>0.63</v>
      </c>
      <c r="G2004" s="242" t="s">
        <v>1689</v>
      </c>
      <c r="H2004" s="88" t="s">
        <v>3566</v>
      </c>
      <c r="I2004" s="255">
        <v>403685</v>
      </c>
      <c r="J2004" s="255">
        <v>1236761</v>
      </c>
      <c r="K2004" s="196"/>
      <c r="L2004" s="70" t="s">
        <v>3565</v>
      </c>
    </row>
    <row r="2005" spans="1:12" s="264" customFormat="1" ht="15.75" customHeight="1">
      <c r="A2005" s="267">
        <v>4</v>
      </c>
      <c r="B2005" s="243" t="s">
        <v>994</v>
      </c>
      <c r="C2005" s="70" t="s">
        <v>3938</v>
      </c>
      <c r="D2005" s="88" t="s">
        <v>2688</v>
      </c>
      <c r="E2005" s="421">
        <v>34</v>
      </c>
      <c r="F2005" s="487">
        <v>0.778</v>
      </c>
      <c r="G2005" s="242" t="s">
        <v>1690</v>
      </c>
      <c r="H2005" s="88" t="s">
        <v>3567</v>
      </c>
      <c r="I2005" s="255">
        <v>403665</v>
      </c>
      <c r="J2005" s="255">
        <v>1237336</v>
      </c>
      <c r="K2005" s="196"/>
      <c r="L2005" s="70" t="s">
        <v>3565</v>
      </c>
    </row>
    <row r="2006" spans="1:12" s="264" customFormat="1" ht="15.75" customHeight="1">
      <c r="A2006" s="265">
        <v>5</v>
      </c>
      <c r="B2006" s="243" t="s">
        <v>924</v>
      </c>
      <c r="C2006" s="70" t="s">
        <v>3938</v>
      </c>
      <c r="D2006" s="88" t="s">
        <v>2688</v>
      </c>
      <c r="E2006" s="421">
        <v>9</v>
      </c>
      <c r="F2006" s="487">
        <v>0.377</v>
      </c>
      <c r="G2006" s="242" t="s">
        <v>2429</v>
      </c>
      <c r="H2006" s="88" t="s">
        <v>3567</v>
      </c>
      <c r="I2006" s="255">
        <v>403665</v>
      </c>
      <c r="J2006" s="255">
        <v>1237336</v>
      </c>
      <c r="K2006" s="196"/>
      <c r="L2006" s="70" t="s">
        <v>3565</v>
      </c>
    </row>
    <row r="2007" spans="1:12" s="264" customFormat="1" ht="15.75" customHeight="1">
      <c r="A2007" s="267">
        <v>6</v>
      </c>
      <c r="B2007" s="243" t="s">
        <v>1014</v>
      </c>
      <c r="C2007" s="70" t="s">
        <v>3938</v>
      </c>
      <c r="D2007" s="88" t="s">
        <v>2688</v>
      </c>
      <c r="E2007" s="421">
        <v>9</v>
      </c>
      <c r="F2007" s="487">
        <v>0.21</v>
      </c>
      <c r="G2007" s="242" t="s">
        <v>2493</v>
      </c>
      <c r="H2007" s="88" t="s">
        <v>3568</v>
      </c>
      <c r="I2007" s="255">
        <v>403562</v>
      </c>
      <c r="J2007" s="255">
        <v>1237630</v>
      </c>
      <c r="K2007" s="196"/>
      <c r="L2007" s="70" t="s">
        <v>3565</v>
      </c>
    </row>
    <row r="2008" spans="1:12" s="264" customFormat="1" ht="15.75" customHeight="1">
      <c r="A2008" s="265">
        <v>7</v>
      </c>
      <c r="B2008" s="243" t="s">
        <v>905</v>
      </c>
      <c r="C2008" s="70" t="s">
        <v>2750</v>
      </c>
      <c r="D2008" s="88" t="s">
        <v>2688</v>
      </c>
      <c r="E2008" s="421">
        <v>21</v>
      </c>
      <c r="F2008" s="487">
        <v>0.323</v>
      </c>
      <c r="G2008" s="242" t="s">
        <v>2495</v>
      </c>
      <c r="H2008" s="88" t="s">
        <v>3569</v>
      </c>
      <c r="I2008" s="255">
        <v>402974</v>
      </c>
      <c r="J2008" s="255">
        <v>1237916</v>
      </c>
      <c r="K2008" s="196"/>
      <c r="L2008" s="70" t="s">
        <v>3565</v>
      </c>
    </row>
    <row r="2009" spans="1:12" s="264" customFormat="1" ht="15.75" customHeight="1">
      <c r="A2009" s="267">
        <v>8</v>
      </c>
      <c r="B2009" s="254" t="s">
        <v>1035</v>
      </c>
      <c r="C2009" s="195" t="s">
        <v>2750</v>
      </c>
      <c r="D2009" s="19" t="s">
        <v>2688</v>
      </c>
      <c r="E2009" s="472">
        <v>15.92</v>
      </c>
      <c r="F2009" s="488">
        <v>0.48</v>
      </c>
      <c r="G2009" s="549" t="s">
        <v>2497</v>
      </c>
      <c r="H2009" s="19" t="s">
        <v>3570</v>
      </c>
      <c r="I2009" s="256">
        <v>402871</v>
      </c>
      <c r="J2009" s="256">
        <v>1237924</v>
      </c>
      <c r="K2009" s="196"/>
      <c r="L2009" s="195" t="s">
        <v>3565</v>
      </c>
    </row>
    <row r="2010" spans="1:12" s="264" customFormat="1" ht="15.75" customHeight="1">
      <c r="A2010" s="265">
        <v>9</v>
      </c>
      <c r="B2010" s="253" t="s">
        <v>3204</v>
      </c>
      <c r="C2010" s="196" t="s">
        <v>2750</v>
      </c>
      <c r="D2010" s="241" t="s">
        <v>2688</v>
      </c>
      <c r="E2010" s="471">
        <v>10</v>
      </c>
      <c r="F2010" s="536">
        <v>0.356</v>
      </c>
      <c r="G2010" s="550" t="s">
        <v>3205</v>
      </c>
      <c r="H2010" s="241" t="s">
        <v>321</v>
      </c>
      <c r="I2010" s="326">
        <v>403812</v>
      </c>
      <c r="J2010" s="326">
        <v>1236055</v>
      </c>
      <c r="K2010" s="196"/>
      <c r="L2010" s="196" t="s">
        <v>3565</v>
      </c>
    </row>
    <row r="2011" spans="1:12" s="264" customFormat="1" ht="15.75" customHeight="1">
      <c r="A2011" s="267">
        <v>10</v>
      </c>
      <c r="B2011" s="243" t="s">
        <v>4</v>
      </c>
      <c r="C2011" s="70" t="s">
        <v>2750</v>
      </c>
      <c r="D2011" s="88" t="s">
        <v>2688</v>
      </c>
      <c r="E2011" s="421">
        <v>10</v>
      </c>
      <c r="F2011" s="487">
        <v>0.695</v>
      </c>
      <c r="G2011" s="242" t="s">
        <v>3282</v>
      </c>
      <c r="H2011" s="88" t="s">
        <v>294</v>
      </c>
      <c r="I2011" s="255">
        <v>403911</v>
      </c>
      <c r="J2011" s="255">
        <v>1236033</v>
      </c>
      <c r="K2011" s="196"/>
      <c r="L2011" s="70" t="s">
        <v>3565</v>
      </c>
    </row>
    <row r="2012" spans="1:12" s="264" customFormat="1" ht="15.75" customHeight="1">
      <c r="A2012" s="265">
        <v>11</v>
      </c>
      <c r="B2012" s="243" t="s">
        <v>6</v>
      </c>
      <c r="C2012" s="70" t="s">
        <v>2750</v>
      </c>
      <c r="D2012" s="88" t="s">
        <v>2688</v>
      </c>
      <c r="E2012" s="421">
        <v>10</v>
      </c>
      <c r="F2012" s="487">
        <v>0.5</v>
      </c>
      <c r="G2012" s="242" t="s">
        <v>3283</v>
      </c>
      <c r="H2012" s="88" t="s">
        <v>2603</v>
      </c>
      <c r="I2012" s="255">
        <v>404012</v>
      </c>
      <c r="J2012" s="255">
        <v>1236012</v>
      </c>
      <c r="K2012" s="196"/>
      <c r="L2012" s="70" t="s">
        <v>3565</v>
      </c>
    </row>
    <row r="2013" spans="1:12" s="264" customFormat="1" ht="15.75" customHeight="1">
      <c r="A2013" s="267">
        <v>12</v>
      </c>
      <c r="B2013" s="243" t="s">
        <v>118</v>
      </c>
      <c r="C2013" s="70" t="s">
        <v>2750</v>
      </c>
      <c r="D2013" s="88" t="s">
        <v>2688</v>
      </c>
      <c r="E2013" s="421">
        <v>5</v>
      </c>
      <c r="F2013" s="487">
        <v>0.183</v>
      </c>
      <c r="G2013" s="242" t="s">
        <v>3286</v>
      </c>
      <c r="H2013" s="88" t="s">
        <v>3219</v>
      </c>
      <c r="I2013" s="255">
        <v>404229</v>
      </c>
      <c r="J2013" s="255">
        <v>1236262</v>
      </c>
      <c r="K2013" s="196"/>
      <c r="L2013" s="70" t="s">
        <v>3565</v>
      </c>
    </row>
    <row r="2014" spans="1:12" s="264" customFormat="1" ht="15.75" customHeight="1">
      <c r="A2014" s="265">
        <v>13</v>
      </c>
      <c r="B2014" s="243" t="s">
        <v>3289</v>
      </c>
      <c r="C2014" s="70" t="s">
        <v>2750</v>
      </c>
      <c r="D2014" s="88" t="s">
        <v>2688</v>
      </c>
      <c r="E2014" s="421">
        <v>3</v>
      </c>
      <c r="F2014" s="487">
        <v>0.158</v>
      </c>
      <c r="G2014" s="242" t="s">
        <v>3290</v>
      </c>
      <c r="H2014" s="88" t="s">
        <v>1249</v>
      </c>
      <c r="I2014" s="255">
        <v>404346</v>
      </c>
      <c r="J2014" s="255">
        <v>1236434</v>
      </c>
      <c r="K2014" s="196"/>
      <c r="L2014" s="70" t="s">
        <v>3565</v>
      </c>
    </row>
    <row r="2015" spans="1:12" s="264" customFormat="1" ht="15.75" customHeight="1">
      <c r="A2015" s="267">
        <v>14</v>
      </c>
      <c r="B2015" s="243" t="s">
        <v>2466</v>
      </c>
      <c r="C2015" s="70" t="s">
        <v>2750</v>
      </c>
      <c r="D2015" s="88" t="s">
        <v>2688</v>
      </c>
      <c r="E2015" s="421">
        <v>22</v>
      </c>
      <c r="F2015" s="487">
        <v>0.42</v>
      </c>
      <c r="G2015" s="242" t="s">
        <v>2467</v>
      </c>
      <c r="H2015" s="88" t="s">
        <v>2367</v>
      </c>
      <c r="I2015" s="255">
        <v>403255</v>
      </c>
      <c r="J2015" s="255">
        <v>1236175</v>
      </c>
      <c r="K2015" s="196"/>
      <c r="L2015" s="70" t="s">
        <v>3565</v>
      </c>
    </row>
    <row r="2016" spans="1:12" s="264" customFormat="1" ht="15.75" customHeight="1">
      <c r="A2016" s="265">
        <v>15</v>
      </c>
      <c r="B2016" s="243" t="s">
        <v>2471</v>
      </c>
      <c r="C2016" s="70" t="s">
        <v>2750</v>
      </c>
      <c r="D2016" s="88" t="s">
        <v>2688</v>
      </c>
      <c r="E2016" s="421">
        <v>27</v>
      </c>
      <c r="F2016" s="487">
        <v>0.65</v>
      </c>
      <c r="G2016" s="242" t="s">
        <v>2473</v>
      </c>
      <c r="H2016" s="88" t="s">
        <v>533</v>
      </c>
      <c r="I2016" s="255">
        <v>402676</v>
      </c>
      <c r="J2016" s="255">
        <v>1236299</v>
      </c>
      <c r="K2016" s="196"/>
      <c r="L2016" s="70" t="s">
        <v>3565</v>
      </c>
    </row>
    <row r="2017" spans="1:12" s="264" customFormat="1" ht="15.75" customHeight="1">
      <c r="A2017" s="267">
        <v>16</v>
      </c>
      <c r="B2017" s="243" t="s">
        <v>8</v>
      </c>
      <c r="C2017" s="70" t="s">
        <v>2750</v>
      </c>
      <c r="D2017" s="88" t="s">
        <v>2688</v>
      </c>
      <c r="E2017" s="421">
        <v>10</v>
      </c>
      <c r="F2017" s="487">
        <v>0.518</v>
      </c>
      <c r="G2017" s="242" t="s">
        <v>2484</v>
      </c>
      <c r="H2017" s="88" t="s">
        <v>3571</v>
      </c>
      <c r="I2017" s="255">
        <v>403772</v>
      </c>
      <c r="J2017" s="255">
        <v>1236755</v>
      </c>
      <c r="K2017" s="196"/>
      <c r="L2017" s="70" t="s">
        <v>3565</v>
      </c>
    </row>
    <row r="2018" spans="1:12" s="264" customFormat="1" ht="15.75" customHeight="1">
      <c r="A2018" s="265">
        <v>17</v>
      </c>
      <c r="B2018" s="243" t="s">
        <v>12</v>
      </c>
      <c r="C2018" s="70" t="s">
        <v>2750</v>
      </c>
      <c r="D2018" s="88" t="s">
        <v>2688</v>
      </c>
      <c r="E2018" s="421">
        <v>6</v>
      </c>
      <c r="F2018" s="487">
        <v>0.429</v>
      </c>
      <c r="G2018" s="242" t="s">
        <v>1345</v>
      </c>
      <c r="H2018" s="88" t="s">
        <v>354</v>
      </c>
      <c r="I2018" s="255">
        <v>403973</v>
      </c>
      <c r="J2018" s="255">
        <v>1236755</v>
      </c>
      <c r="K2018" s="196"/>
      <c r="L2018" s="70" t="s">
        <v>3565</v>
      </c>
    </row>
    <row r="2019" spans="1:12" s="264" customFormat="1" ht="15.75" customHeight="1">
      <c r="A2019" s="267">
        <v>18</v>
      </c>
      <c r="B2019" s="243" t="s">
        <v>2720</v>
      </c>
      <c r="C2019" s="70" t="s">
        <v>2750</v>
      </c>
      <c r="D2019" s="88" t="s">
        <v>2688</v>
      </c>
      <c r="E2019" s="421">
        <v>5</v>
      </c>
      <c r="F2019" s="487">
        <v>0.511</v>
      </c>
      <c r="G2019" s="242" t="s">
        <v>2721</v>
      </c>
      <c r="H2019" s="88" t="s">
        <v>2367</v>
      </c>
      <c r="I2019" s="255">
        <v>404179</v>
      </c>
      <c r="J2019" s="255">
        <v>1236756</v>
      </c>
      <c r="K2019" s="196"/>
      <c r="L2019" s="70" t="s">
        <v>3565</v>
      </c>
    </row>
    <row r="2020" spans="1:12" s="264" customFormat="1" ht="15.75" customHeight="1">
      <c r="A2020" s="265">
        <v>19</v>
      </c>
      <c r="B2020" s="243" t="s">
        <v>2723</v>
      </c>
      <c r="C2020" s="70" t="s">
        <v>2750</v>
      </c>
      <c r="D2020" s="88" t="s">
        <v>2688</v>
      </c>
      <c r="E2020" s="421">
        <v>5</v>
      </c>
      <c r="F2020" s="487">
        <v>0.534</v>
      </c>
      <c r="G2020" s="242" t="s">
        <v>2397</v>
      </c>
      <c r="H2020" s="88" t="s">
        <v>1884</v>
      </c>
      <c r="I2020" s="255">
        <v>404300</v>
      </c>
      <c r="J2020" s="255">
        <v>1236756</v>
      </c>
      <c r="K2020" s="196"/>
      <c r="L2020" s="70" t="s">
        <v>3565</v>
      </c>
    </row>
    <row r="2021" spans="1:12" s="264" customFormat="1" ht="15.75" customHeight="1">
      <c r="A2021" s="267">
        <v>20</v>
      </c>
      <c r="B2021" s="243" t="s">
        <v>2836</v>
      </c>
      <c r="C2021" s="70" t="s">
        <v>2750</v>
      </c>
      <c r="D2021" s="88" t="s">
        <v>2688</v>
      </c>
      <c r="E2021" s="421">
        <v>30</v>
      </c>
      <c r="F2021" s="487">
        <v>0.473</v>
      </c>
      <c r="G2021" s="242" t="s">
        <v>3063</v>
      </c>
      <c r="H2021" s="88" t="s">
        <v>685</v>
      </c>
      <c r="I2021" s="255">
        <v>403369</v>
      </c>
      <c r="J2021" s="255">
        <v>1236755</v>
      </c>
      <c r="K2021" s="196"/>
      <c r="L2021" s="70" t="s">
        <v>3565</v>
      </c>
    </row>
    <row r="2022" spans="1:12" s="264" customFormat="1" ht="15.75" customHeight="1">
      <c r="A2022" s="265">
        <v>21</v>
      </c>
      <c r="B2022" s="243" t="s">
        <v>2838</v>
      </c>
      <c r="C2022" s="70" t="s">
        <v>2750</v>
      </c>
      <c r="D2022" s="88" t="s">
        <v>2688</v>
      </c>
      <c r="E2022" s="421">
        <v>31</v>
      </c>
      <c r="F2022" s="487">
        <v>0.624</v>
      </c>
      <c r="G2022" s="242" t="s">
        <v>2837</v>
      </c>
      <c r="H2022" s="88" t="s">
        <v>131</v>
      </c>
      <c r="I2022" s="255">
        <v>402799</v>
      </c>
      <c r="J2022" s="255">
        <v>1236739</v>
      </c>
      <c r="K2022" s="196"/>
      <c r="L2022" s="70" t="s">
        <v>3565</v>
      </c>
    </row>
    <row r="2023" spans="1:12" s="264" customFormat="1" ht="15.75" customHeight="1">
      <c r="A2023" s="267">
        <v>22</v>
      </c>
      <c r="B2023" s="243" t="s">
        <v>2841</v>
      </c>
      <c r="C2023" s="70" t="s">
        <v>2750</v>
      </c>
      <c r="D2023" s="88" t="s">
        <v>2688</v>
      </c>
      <c r="E2023" s="421">
        <v>20</v>
      </c>
      <c r="F2023" s="487">
        <v>0.27</v>
      </c>
      <c r="G2023" s="242" t="s">
        <v>2839</v>
      </c>
      <c r="H2023" s="88" t="s">
        <v>3572</v>
      </c>
      <c r="I2023" s="255">
        <v>402582</v>
      </c>
      <c r="J2023" s="255">
        <v>1236742</v>
      </c>
      <c r="K2023" s="196"/>
      <c r="L2023" s="70" t="s">
        <v>3565</v>
      </c>
    </row>
    <row r="2024" spans="1:12" s="264" customFormat="1" ht="15.75" customHeight="1">
      <c r="A2024" s="265">
        <v>23</v>
      </c>
      <c r="B2024" s="243" t="s">
        <v>3573</v>
      </c>
      <c r="C2024" s="70" t="s">
        <v>2750</v>
      </c>
      <c r="D2024" s="88" t="s">
        <v>2688</v>
      </c>
      <c r="E2024" s="421">
        <v>10</v>
      </c>
      <c r="F2024" s="487">
        <v>0.6</v>
      </c>
      <c r="G2024" s="242" t="s">
        <v>2842</v>
      </c>
      <c r="H2024" s="88" t="s">
        <v>3574</v>
      </c>
      <c r="I2024" s="255">
        <v>402470</v>
      </c>
      <c r="J2024" s="255">
        <v>1236837</v>
      </c>
      <c r="K2024" s="196"/>
      <c r="L2024" s="70" t="s">
        <v>3565</v>
      </c>
    </row>
    <row r="2025" spans="1:12" s="264" customFormat="1" ht="15.75" customHeight="1">
      <c r="A2025" s="287">
        <v>24</v>
      </c>
      <c r="B2025" s="288" t="s">
        <v>3575</v>
      </c>
      <c r="C2025" s="84" t="s">
        <v>2750</v>
      </c>
      <c r="D2025" s="180" t="s">
        <v>2688</v>
      </c>
      <c r="E2025" s="423">
        <v>10</v>
      </c>
      <c r="F2025" s="518">
        <v>0.35</v>
      </c>
      <c r="G2025" s="604" t="s">
        <v>3576</v>
      </c>
      <c r="H2025" s="180" t="s">
        <v>2803</v>
      </c>
      <c r="I2025" s="333">
        <v>402271</v>
      </c>
      <c r="J2025" s="333">
        <v>1237012</v>
      </c>
      <c r="K2025" s="84"/>
      <c r="L2025" s="84" t="s">
        <v>3565</v>
      </c>
    </row>
  </sheetData>
  <sheetProtection/>
  <mergeCells count="122">
    <mergeCell ref="A234:B234"/>
    <mergeCell ref="A244:B244"/>
    <mergeCell ref="A259:B259"/>
    <mergeCell ref="A1:L1"/>
    <mergeCell ref="A2:L2"/>
    <mergeCell ref="A3:L3"/>
    <mergeCell ref="I6:J6"/>
    <mergeCell ref="A22:B22"/>
    <mergeCell ref="A178:B178"/>
    <mergeCell ref="L6:L7"/>
    <mergeCell ref="A543:B543"/>
    <mergeCell ref="A265:B265"/>
    <mergeCell ref="A326:B326"/>
    <mergeCell ref="A361:B361"/>
    <mergeCell ref="A398:B398"/>
    <mergeCell ref="A429:B429"/>
    <mergeCell ref="A575:B575"/>
    <mergeCell ref="A579:B579"/>
    <mergeCell ref="A595:B595"/>
    <mergeCell ref="A610:B610"/>
    <mergeCell ref="A644:B644"/>
    <mergeCell ref="A453:B453"/>
    <mergeCell ref="A468:B468"/>
    <mergeCell ref="A490:B490"/>
    <mergeCell ref="A511:B511"/>
    <mergeCell ref="A526:B526"/>
    <mergeCell ref="A683:B683"/>
    <mergeCell ref="A705:B705"/>
    <mergeCell ref="A758:B758"/>
    <mergeCell ref="A763:B763"/>
    <mergeCell ref="A848:B848"/>
    <mergeCell ref="A930:B930"/>
    <mergeCell ref="A962:B962"/>
    <mergeCell ref="A971:B971"/>
    <mergeCell ref="A1051:B1051"/>
    <mergeCell ref="A1090:B1090"/>
    <mergeCell ref="A1155:B1155"/>
    <mergeCell ref="A1209:B1209"/>
    <mergeCell ref="K5:K7"/>
    <mergeCell ref="F5:F7"/>
    <mergeCell ref="G6:G7"/>
    <mergeCell ref="H6:H7"/>
    <mergeCell ref="G5:J5"/>
    <mergeCell ref="A5:A7"/>
    <mergeCell ref="B5:B7"/>
    <mergeCell ref="C5:C7"/>
    <mergeCell ref="D5:D7"/>
    <mergeCell ref="E5:E7"/>
    <mergeCell ref="A1238:B1238"/>
    <mergeCell ref="A1231:B1231"/>
    <mergeCell ref="A1290:A1291"/>
    <mergeCell ref="B1290:B1291"/>
    <mergeCell ref="C1290:C1291"/>
    <mergeCell ref="D1290:D1291"/>
    <mergeCell ref="A1243:B1243"/>
    <mergeCell ref="A1286:B1286"/>
    <mergeCell ref="L1418:L1430"/>
    <mergeCell ref="A1305:B1305"/>
    <mergeCell ref="A1317:B1317"/>
    <mergeCell ref="A1323:B1323"/>
    <mergeCell ref="A1334:B1334"/>
    <mergeCell ref="A1358:B1358"/>
    <mergeCell ref="A1372:B1372"/>
    <mergeCell ref="A1394:B1394"/>
    <mergeCell ref="A1402:B1402"/>
    <mergeCell ref="A1416:B1416"/>
    <mergeCell ref="K1418:K1430"/>
    <mergeCell ref="G1290:G1291"/>
    <mergeCell ref="A1450:B1450"/>
    <mergeCell ref="A1432:B1432"/>
    <mergeCell ref="K1434:K1436"/>
    <mergeCell ref="A1437:B1437"/>
    <mergeCell ref="K1439:K1449"/>
    <mergeCell ref="L1495:L1509"/>
    <mergeCell ref="L1478:L1492"/>
    <mergeCell ref="L1470:L1475"/>
    <mergeCell ref="L1463:L1465"/>
    <mergeCell ref="L1439:L1449"/>
    <mergeCell ref="D1455:D1456"/>
    <mergeCell ref="G1455:G1456"/>
    <mergeCell ref="H1455:H1456"/>
    <mergeCell ref="I1455:I1456"/>
    <mergeCell ref="J1455:J1456"/>
    <mergeCell ref="K1463:K1465"/>
    <mergeCell ref="K1455:K1456"/>
    <mergeCell ref="G1458:G1459"/>
    <mergeCell ref="H1458:H1459"/>
    <mergeCell ref="I1458:I1459"/>
    <mergeCell ref="J1458:J1459"/>
    <mergeCell ref="A1493:B1493"/>
    <mergeCell ref="K1495:K1509"/>
    <mergeCell ref="L1434:L1436"/>
    <mergeCell ref="K1452:K1454"/>
    <mergeCell ref="K1478:K1492"/>
    <mergeCell ref="A1468:B1468"/>
    <mergeCell ref="K1470:K1475"/>
    <mergeCell ref="A1476:B1476"/>
    <mergeCell ref="A1461:B1461"/>
    <mergeCell ref="A1722:B1722"/>
    <mergeCell ref="A1543:B1543"/>
    <mergeCell ref="A1561:B1561"/>
    <mergeCell ref="A1596:B1596"/>
    <mergeCell ref="A1608:B1608"/>
    <mergeCell ref="A1639:B1639"/>
    <mergeCell ref="A1731:B1731"/>
    <mergeCell ref="A1766:B1766"/>
    <mergeCell ref="A1804:B1804"/>
    <mergeCell ref="A1810:B1810"/>
    <mergeCell ref="A1814:B1814"/>
    <mergeCell ref="A1650:B1650"/>
    <mergeCell ref="A1678:B1678"/>
    <mergeCell ref="A1696:B1696"/>
    <mergeCell ref="A1709:B1709"/>
    <mergeCell ref="A1716:B1716"/>
    <mergeCell ref="A1837:B1837"/>
    <mergeCell ref="A1883:B1883"/>
    <mergeCell ref="A1910:B1910"/>
    <mergeCell ref="A1966:B1966"/>
    <mergeCell ref="A1976:B1976"/>
    <mergeCell ref="A2000:B2000"/>
  </mergeCells>
  <conditionalFormatting sqref="L966:L970">
    <cfRule type="expression" priority="1" dxfId="1" stopIfTrue="1">
      <formula>$B966&gt;0.5</formula>
    </cfRule>
  </conditionalFormatting>
  <printOptions horizontalCentered="1"/>
  <pageMargins left="0.4724409448818898" right="0.2362204724409449" top="0.5905511811023623" bottom="0.5118110236220472" header="0.31496062992125984" footer="0.1968503937007874"/>
  <pageSetup horizontalDpi="600" verticalDpi="600" orientation="portrait" paperSize="9" scale="80" r:id="rId4"/>
  <headerFoot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My PC</cp:lastModifiedBy>
  <cp:lastPrinted>2019-12-03T08:18:22Z</cp:lastPrinted>
  <dcterms:created xsi:type="dcterms:W3CDTF">2009-08-18T01:34:43Z</dcterms:created>
  <dcterms:modified xsi:type="dcterms:W3CDTF">2020-02-14T03:38:24Z</dcterms:modified>
  <cp:category/>
  <cp:version/>
  <cp:contentType/>
  <cp:contentStatus/>
</cp:coreProperties>
</file>