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FILE 2020\"/>
    </mc:Choice>
  </mc:AlternateContent>
  <bookViews>
    <workbookView xWindow="360" yWindow="276" windowWidth="19320" windowHeight="8136"/>
  </bookViews>
  <sheets>
    <sheet name="De ke" sheetId="1" r:id="rId1"/>
  </sheets>
  <definedNames>
    <definedName name="_xlnm.Print_Titles" localSheetId="0">'De ke'!$6:$7</definedName>
    <definedName name="_xlnm.Print_Area" localSheetId="0">'De ke'!$A$1:$G$69</definedName>
  </definedNames>
  <calcPr calcId="152511"/>
</workbook>
</file>

<file path=xl/calcChain.xml><?xml version="1.0" encoding="utf-8"?>
<calcChain xmlns="http://schemas.openxmlformats.org/spreadsheetml/2006/main">
  <c r="E52" i="1" l="1"/>
  <c r="F45" i="1" l="1"/>
  <c r="E36" i="1"/>
  <c r="E29" i="1"/>
  <c r="E59" i="1"/>
  <c r="E56" i="1"/>
  <c r="E69" i="1" s="1"/>
  <c r="E49" i="1"/>
  <c r="E41" i="1"/>
  <c r="F32" i="1"/>
  <c r="E32" i="1"/>
  <c r="F24" i="1"/>
  <c r="E24" i="1"/>
  <c r="E19" i="1"/>
  <c r="F10" i="1"/>
  <c r="E10" i="1"/>
  <c r="B8" i="1"/>
  <c r="C8" i="1" s="1"/>
  <c r="D8" i="1" s="1"/>
  <c r="E8" i="1" s="1"/>
  <c r="F8" i="1" s="1"/>
  <c r="G8" i="1" s="1"/>
  <c r="E68" i="1" l="1"/>
  <c r="F67" i="1"/>
  <c r="F68" i="1"/>
  <c r="E67" i="1"/>
  <c r="E66" i="1" l="1"/>
  <c r="F66" i="1"/>
</calcChain>
</file>

<file path=xl/sharedStrings.xml><?xml version="1.0" encoding="utf-8"?>
<sst xmlns="http://schemas.openxmlformats.org/spreadsheetml/2006/main" count="147" uniqueCount="111">
  <si>
    <t>Số TT</t>
  </si>
  <si>
    <t>Tên công trình</t>
  </si>
  <si>
    <t>Địa điểm xây dựng</t>
  </si>
  <si>
    <t>Năm xây dựng</t>
  </si>
  <si>
    <t>Chiều dài (m)</t>
  </si>
  <si>
    <t>Ghi chú</t>
  </si>
  <si>
    <t>Kiên cố</t>
  </si>
  <si>
    <t>Tạm</t>
  </si>
  <si>
    <t>I</t>
  </si>
  <si>
    <t>Huyện Tuy Phong</t>
  </si>
  <si>
    <t>*</t>
  </si>
  <si>
    <t>Kè biển</t>
  </si>
  <si>
    <t>Kè bảo vệ bờ biển Phước Thể - Giai đoạn 1</t>
  </si>
  <si>
    <t>X. Phước Thể</t>
  </si>
  <si>
    <t>2002-2003</t>
  </si>
  <si>
    <t>Kè bảo vệ bờ biển Phước Thể - Giai đoạn 2</t>
  </si>
  <si>
    <t>2009-2011</t>
  </si>
  <si>
    <t>TT Liên Hương</t>
  </si>
  <si>
    <t>Kè tạm bảo vệ bờ biển Khu phố 13, 14</t>
  </si>
  <si>
    <t>Kè bảo vệ bờ biển TT Phan Rí Cửa</t>
  </si>
  <si>
    <t>TT Phan Rí Cửa</t>
  </si>
  <si>
    <t>2008, 2014</t>
  </si>
  <si>
    <t>Kè bảo vệ bờ biển xã Bình Thạnh</t>
  </si>
  <si>
    <t>Kè tạm bảo vệ bờ biển xóm 9B, thôn Tân Phú, xã Hoà Phú</t>
  </si>
  <si>
    <t>Xã Hoà Phú</t>
  </si>
  <si>
    <t>Kè bảo vệ bờ biển xã Vĩnh Hảo</t>
  </si>
  <si>
    <t>2014-2015</t>
  </si>
  <si>
    <t>Kè sông</t>
  </si>
  <si>
    <t>Kè sông Phước Thể và 4 mỏ hàn</t>
  </si>
  <si>
    <t>Xã Phước Thể</t>
  </si>
  <si>
    <t>Kè sông Phước Thể và 6 mỏ hàn</t>
  </si>
  <si>
    <t>II</t>
  </si>
  <si>
    <t>Huyện Bắc Bình</t>
  </si>
  <si>
    <t>Kè bờ Sông Luỹ thôn Tịnh Mỹ, xã Phan Thanh</t>
  </si>
  <si>
    <t>Xã Phan Thanh</t>
  </si>
  <si>
    <t>Phan Rí Thành</t>
  </si>
  <si>
    <t>2010-2011</t>
  </si>
  <si>
    <t>III</t>
  </si>
  <si>
    <t>Hàm Thuận Nam</t>
  </si>
  <si>
    <t>Kè bảo vệ bờ biển xã Tân Thành</t>
  </si>
  <si>
    <t>Xã Tân Thành</t>
  </si>
  <si>
    <t>2011-2012</t>
  </si>
  <si>
    <t>Kè Sông Phan (kè tạm)</t>
  </si>
  <si>
    <t>Xã Sông Phan</t>
  </si>
  <si>
    <t>Kè Sông Phan - Đoạn cầu treo Tân Thuận</t>
  </si>
  <si>
    <t>Xã Tân Thuận</t>
  </si>
  <si>
    <t>IV</t>
  </si>
  <si>
    <t>TP Phan Thiết</t>
  </si>
  <si>
    <t>Kè BVBB Hàm Tiến - Mũi Né</t>
  </si>
  <si>
    <t>P. Hàm Tiến</t>
  </si>
  <si>
    <t>1997-2004</t>
  </si>
  <si>
    <t>Kè chống xâm thực đường 706</t>
  </si>
  <si>
    <t>Kè bảo vệ bở biển Đồi Dương</t>
  </si>
  <si>
    <t>P. Hưng Long</t>
  </si>
  <si>
    <t>2008-2011</t>
  </si>
  <si>
    <t>Kè Sông Cà Ty</t>
  </si>
  <si>
    <t>1999-2001, 2007</t>
  </si>
  <si>
    <t>V</t>
  </si>
  <si>
    <t>TX La Gi</t>
  </si>
  <si>
    <t>Kè tạm BVBB phường Phước Lộc và xã Tân Phước (5 đoạn)</t>
  </si>
  <si>
    <t>P.Phước Lộc và xã Tân Phước</t>
  </si>
  <si>
    <t>2009-2014</t>
  </si>
  <si>
    <t>Kè tạm BVBB Ngảnh Tam Tân, xã Tân Tiến</t>
  </si>
  <si>
    <t>xã Tân Tiến</t>
  </si>
  <si>
    <t>Kè tạm BVBB thôn Mũi Đá, xã Tân Phước</t>
  </si>
  <si>
    <t>2004-2010</t>
  </si>
  <si>
    <t>VI</t>
  </si>
  <si>
    <t>Huyện Tánh Linh</t>
  </si>
  <si>
    <t>Kè bảo vệ KDC thôn 2 xã Bắc Ruộng và xã Măng Tố</t>
  </si>
  <si>
    <t>xã Bắc Ruộng</t>
  </si>
  <si>
    <t>2005-2006</t>
  </si>
  <si>
    <t>Kè bảo vệ KDC Sông Cát</t>
  </si>
  <si>
    <t>TT Lạc Tánh</t>
  </si>
  <si>
    <t>VII</t>
  </si>
  <si>
    <t>Huyện Đức Linh</t>
  </si>
  <si>
    <t>Đê bao Võ Xu</t>
  </si>
  <si>
    <t>VIII</t>
  </si>
  <si>
    <t>Huyện Phú Quý</t>
  </si>
  <si>
    <t xml:space="preserve">Kè bảo vệ bờ đoạn khu dân cư Mỹ Khê </t>
  </si>
  <si>
    <t>X. Tam Thanh</t>
  </si>
  <si>
    <t>Kè bảo vệ bờ đoạn Bãi Lăng</t>
  </si>
  <si>
    <t>X. Ngũ Phụng</t>
  </si>
  <si>
    <t>Đê Đông</t>
  </si>
  <si>
    <t>2012-2016</t>
  </si>
  <si>
    <t>Đê Tây</t>
  </si>
  <si>
    <t>Kè bảo vệ bờ đoạn từ Bãi Lăng đến chùa Thạnh Lâm</t>
  </si>
  <si>
    <t>2014-2016</t>
  </si>
  <si>
    <t xml:space="preserve">Kè bảo vệ bờ đoạn khu dân cư Hội An </t>
  </si>
  <si>
    <t>Tổng cộng</t>
  </si>
  <si>
    <t>Kè tạm bảo vệ bờ biển thôn Vĩnh Hưng</t>
  </si>
  <si>
    <t>Xã Vĩnh Tân</t>
  </si>
  <si>
    <t>Xã Vĩnh Hảo</t>
  </si>
  <si>
    <t>Kè bảo vệ bờ biển xã Tân Thuận</t>
  </si>
  <si>
    <t>2017-2018</t>
  </si>
  <si>
    <t>Kè bảo vệ bở biển phường Đức Long</t>
  </si>
  <si>
    <t>P. Đức Long</t>
  </si>
  <si>
    <t>2014-2018</t>
  </si>
  <si>
    <t>Kè Khu phố A, E phường Thanh Hải</t>
  </si>
  <si>
    <t>Thành phố Phan Thiết</t>
  </si>
  <si>
    <t>Thị xã La Gi</t>
  </si>
  <si>
    <t>PHÂN CẤP CHO UBND CẤP HUYỆN QUẢN LÝ</t>
  </si>
  <si>
    <t>Kè bảo vệ bờ sông Dinh (5 đoạn)</t>
  </si>
  <si>
    <t>Kè bảo vệ bờ sông KDC Phan Rí Cửa</t>
  </si>
  <si>
    <t>Kè bảo vệ bờ sông KDC Phan Rí Thành</t>
  </si>
  <si>
    <t>Đê bao</t>
  </si>
  <si>
    <t>P. Thanh Hải</t>
  </si>
  <si>
    <t>xã Tân Phước</t>
  </si>
  <si>
    <t>TT Võ Xu, TT Đức Tài; các xã Nam Chính, Đức Chính, Đức Tín</t>
  </si>
  <si>
    <t>DANH MỤC CÁC TUYẾN KÈ VÀ ĐÊ BAO TỈNH BÌNH THUẬN</t>
  </si>
  <si>
    <t>PHỤ LỤC 2</t>
  </si>
  <si>
    <t>(Kèm theo Quyết định số  11/2020/QĐ-UBND ngày  14 / 02 / 2020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</si>
</sst>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₫_-;\-* #,##0.00\ _₫_-;_-* &quot;-&quot;??\ _₫_-;_-@_-"/>
    <numFmt numFmtId="164" formatCode="_(* #,##0.00_);_(* \(#,##0.00\);_(* &quot;-&quot;??_);_(@_)"/>
    <numFmt numFmtId="165" formatCode="&quot;(&quot;0&quot;)&quot;"/>
  </numFmts>
  <fonts count="23" x14ac:knownFonts="1">
    <font>
      <sz val="14"/>
      <color theme="1"/>
      <name val="Times New Roman"/>
      <family val="2"/>
      <charset val="163"/>
      <scheme val="major"/>
    </font>
    <font>
      <sz val="11"/>
      <color indexed="8"/>
      <name val="Cambria"/>
      <family val="2"/>
      <charset val="163"/>
    </font>
    <font>
      <b/>
      <sz val="14"/>
      <name val="Times New Roman"/>
      <family val="1"/>
    </font>
    <font>
      <sz val="12"/>
      <name val="Times New Roman"/>
      <family val="1"/>
      <charset val="163"/>
      <scheme val="major"/>
    </font>
    <font>
      <b/>
      <sz val="12"/>
      <name val="Times New Roman"/>
      <family val="1"/>
      <charset val="163"/>
      <scheme val="major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2"/>
      <scheme val="major"/>
    </font>
    <font>
      <b/>
      <i/>
      <sz val="12"/>
      <name val="Times New Roman"/>
      <family val="1"/>
      <charset val="163"/>
      <scheme val="major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u/>
      <sz val="12"/>
      <name val="Times New Roman"/>
      <family val="1"/>
      <charset val="163"/>
      <scheme val="major"/>
    </font>
    <font>
      <sz val="14"/>
      <color theme="1"/>
      <name val="Times New Roman"/>
      <family val="2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</cellStyleXfs>
  <cellXfs count="85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left" vertical="center"/>
    </xf>
    <xf numFmtId="4" fontId="7" fillId="0" borderId="2" xfId="1" applyNumberFormat="1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0" fillId="0" borderId="3" xfId="2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0" borderId="4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4" fontId="10" fillId="0" borderId="4" xfId="2" applyNumberFormat="1" applyFont="1" applyFill="1" applyBorder="1" applyAlignment="1">
      <alignment horizontal="right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10" fillId="0" borderId="2" xfId="2" applyNumberFormat="1" applyFont="1" applyFill="1" applyBorder="1" applyAlignment="1">
      <alignment horizontal="righ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2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4" fillId="0" borderId="2" xfId="2" applyFont="1" applyFill="1" applyBorder="1" applyAlignment="1">
      <alignment horizontal="center" vertical="center" wrapText="1"/>
    </xf>
    <xf numFmtId="4" fontId="13" fillId="0" borderId="2" xfId="2" applyNumberFormat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" fontId="13" fillId="0" borderId="3" xfId="2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0" fontId="17" fillId="0" borderId="0" xfId="1" applyFont="1" applyFill="1" applyAlignment="1">
      <alignment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4" fontId="14" fillId="2" borderId="1" xfId="2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4" fontId="13" fillId="2" borderId="1" xfId="2" applyNumberFormat="1" applyFont="1" applyFill="1" applyBorder="1" applyAlignment="1">
      <alignment horizontal="right" vertical="center" wrapText="1"/>
    </xf>
    <xf numFmtId="0" fontId="20" fillId="0" borderId="0" xfId="1" applyFont="1" applyFill="1" applyAlignment="1">
      <alignment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">
    <cellStyle name="Comma 2" xfId="3"/>
    <cellStyle name="Comma 3" xfId="4"/>
    <cellStyle name="Chuẩn" xfId="0" builtinId="0"/>
    <cellStyle name="Normal 2" xfId="1"/>
    <cellStyle name="Normal 3" xfId="5"/>
    <cellStyle name="Normal 4" xfId="6"/>
    <cellStyle name="Normal_Sheet3_Copy of Phu luc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="85" zoomScaleNormal="85" workbookViewId="0">
      <selection activeCell="A4" sqref="A4:G4"/>
    </sheetView>
  </sheetViews>
  <sheetFormatPr defaultColWidth="5.81640625" defaultRowHeight="15.6" x14ac:dyDescent="0.35"/>
  <cols>
    <col min="1" max="1" width="3.81640625" style="1" customWidth="1"/>
    <col min="2" max="2" width="28.08984375" style="1" customWidth="1"/>
    <col min="3" max="3" width="13.6328125" style="1" customWidth="1"/>
    <col min="4" max="4" width="9.90625" style="1" customWidth="1"/>
    <col min="5" max="5" width="9.54296875" style="1" customWidth="1"/>
    <col min="6" max="6" width="8.6328125" style="1" customWidth="1"/>
    <col min="7" max="7" width="8" style="1" customWidth="1"/>
    <col min="8" max="8" width="9.54296875" style="1" customWidth="1"/>
    <col min="9" max="9" width="7.36328125" style="1" customWidth="1"/>
    <col min="10" max="10" width="7.90625" style="1" customWidth="1"/>
    <col min="11" max="11" width="5.6328125" style="1" customWidth="1"/>
    <col min="12" max="12" width="5.81640625" style="1" customWidth="1"/>
    <col min="13" max="194" width="7.36328125" style="1" customWidth="1"/>
    <col min="195" max="195" width="3.81640625" style="1" customWidth="1"/>
    <col min="196" max="196" width="3.1796875" style="1" customWidth="1"/>
    <col min="197" max="197" width="20.08984375" style="1" customWidth="1"/>
    <col min="198" max="198" width="20" style="1" customWidth="1"/>
    <col min="199" max="199" width="8.90625" style="1" customWidth="1"/>
    <col min="200" max="200" width="19.90625" style="1" customWidth="1"/>
    <col min="201" max="201" width="6.1796875" style="1" customWidth="1"/>
    <col min="202" max="202" width="7.81640625" style="1" customWidth="1"/>
    <col min="203" max="203" width="8" style="1" customWidth="1"/>
    <col min="204" max="204" width="6.1796875" style="1" customWidth="1"/>
    <col min="205" max="205" width="6.90625" style="1" customWidth="1"/>
    <col min="206" max="206" width="7.1796875" style="1" customWidth="1"/>
    <col min="207" max="208" width="5.81640625" style="1" customWidth="1"/>
    <col min="209" max="209" width="7.453125" style="1" customWidth="1"/>
    <col min="210" max="210" width="6.81640625" style="1" customWidth="1"/>
    <col min="211" max="211" width="6.1796875" style="1" customWidth="1"/>
    <col min="212" max="213" width="5.81640625" style="1" customWidth="1"/>
    <col min="214" max="214" width="6.453125" style="1" customWidth="1"/>
    <col min="215" max="215" width="5.81640625" style="1" customWidth="1"/>
    <col min="216" max="216" width="6.81640625" style="1" customWidth="1"/>
    <col min="217" max="217" width="5.81640625" style="1" customWidth="1"/>
    <col min="218" max="218" width="6.81640625" style="1" customWidth="1"/>
    <col min="219" max="224" width="5.81640625" style="1" customWidth="1"/>
    <col min="225" max="235" width="0" style="1" hidden="1" customWidth="1"/>
    <col min="236" max="238" width="5.81640625" style="1" customWidth="1"/>
    <col min="239" max="239" width="6.453125" style="1" customWidth="1"/>
    <col min="240" max="243" width="5.81640625" style="1" customWidth="1"/>
    <col min="244" max="245" width="6.453125" style="1" customWidth="1"/>
    <col min="246" max="16384" width="5.81640625" style="1"/>
  </cols>
  <sheetData>
    <row r="1" spans="1:10" ht="17.399999999999999" x14ac:dyDescent="0.35">
      <c r="A1" s="81" t="s">
        <v>109</v>
      </c>
      <c r="B1" s="81"/>
      <c r="C1" s="81"/>
      <c r="D1" s="81"/>
      <c r="E1" s="81"/>
      <c r="F1" s="81"/>
      <c r="G1" s="81"/>
    </row>
    <row r="2" spans="1:10" ht="19.5" customHeight="1" x14ac:dyDescent="0.35">
      <c r="A2" s="80" t="s">
        <v>108</v>
      </c>
      <c r="B2" s="80"/>
      <c r="C2" s="80"/>
      <c r="D2" s="80"/>
      <c r="E2" s="80"/>
      <c r="F2" s="80"/>
      <c r="G2" s="80"/>
    </row>
    <row r="3" spans="1:10" ht="19.5" customHeight="1" x14ac:dyDescent="0.35">
      <c r="A3" s="80" t="s">
        <v>100</v>
      </c>
      <c r="B3" s="80"/>
      <c r="C3" s="80"/>
      <c r="D3" s="80"/>
      <c r="E3" s="80"/>
      <c r="F3" s="80"/>
      <c r="G3" s="80"/>
    </row>
    <row r="4" spans="1:10" ht="24" customHeight="1" x14ac:dyDescent="0.35">
      <c r="A4" s="82" t="s">
        <v>110</v>
      </c>
      <c r="B4" s="82"/>
      <c r="C4" s="82"/>
      <c r="D4" s="82"/>
      <c r="E4" s="82"/>
      <c r="F4" s="82"/>
      <c r="G4" s="82"/>
    </row>
    <row r="5" spans="1:10" ht="8.25" customHeight="1" x14ac:dyDescent="0.35">
      <c r="B5" s="2"/>
      <c r="C5" s="2"/>
      <c r="D5" s="2"/>
      <c r="E5" s="2"/>
      <c r="F5" s="2"/>
      <c r="G5" s="3"/>
      <c r="H5" s="3"/>
    </row>
    <row r="6" spans="1:10" ht="19.5" customHeight="1" x14ac:dyDescent="0.35">
      <c r="A6" s="83" t="s">
        <v>0</v>
      </c>
      <c r="B6" s="83" t="s">
        <v>1</v>
      </c>
      <c r="C6" s="83" t="s">
        <v>2</v>
      </c>
      <c r="D6" s="83" t="s">
        <v>3</v>
      </c>
      <c r="E6" s="83" t="s">
        <v>4</v>
      </c>
      <c r="F6" s="83"/>
      <c r="G6" s="83" t="s">
        <v>5</v>
      </c>
    </row>
    <row r="7" spans="1:10" ht="19.5" customHeight="1" x14ac:dyDescent="0.35">
      <c r="A7" s="84"/>
      <c r="B7" s="83"/>
      <c r="C7" s="83"/>
      <c r="D7" s="83"/>
      <c r="E7" s="4" t="s">
        <v>6</v>
      </c>
      <c r="F7" s="4" t="s">
        <v>7</v>
      </c>
      <c r="G7" s="83"/>
    </row>
    <row r="8" spans="1:10" ht="20.25" customHeight="1" x14ac:dyDescent="0.35">
      <c r="A8" s="5">
        <v>1</v>
      </c>
      <c r="B8" s="5">
        <f>+A8+1</f>
        <v>2</v>
      </c>
      <c r="C8" s="5">
        <f>+B8+1</f>
        <v>3</v>
      </c>
      <c r="D8" s="5">
        <f t="shared" ref="D8:G8" si="0">+C8+1</f>
        <v>4</v>
      </c>
      <c r="E8" s="5">
        <f t="shared" si="0"/>
        <v>5</v>
      </c>
      <c r="F8" s="5">
        <f t="shared" si="0"/>
        <v>6</v>
      </c>
      <c r="G8" s="5">
        <f t="shared" si="0"/>
        <v>7</v>
      </c>
    </row>
    <row r="9" spans="1:10" s="2" customFormat="1" ht="20.25" customHeight="1" x14ac:dyDescent="0.35">
      <c r="A9" s="6" t="s">
        <v>8</v>
      </c>
      <c r="B9" s="7" t="s">
        <v>9</v>
      </c>
      <c r="C9" s="6"/>
      <c r="D9" s="6"/>
      <c r="E9" s="6"/>
      <c r="F9" s="6"/>
      <c r="G9" s="6"/>
    </row>
    <row r="10" spans="1:10" s="2" customFormat="1" ht="20.25" customHeight="1" x14ac:dyDescent="0.35">
      <c r="A10" s="8" t="s">
        <v>10</v>
      </c>
      <c r="B10" s="9" t="s">
        <v>11</v>
      </c>
      <c r="C10" s="8"/>
      <c r="D10" s="8"/>
      <c r="E10" s="10">
        <f>SUM(E11:E18)</f>
        <v>4701</v>
      </c>
      <c r="F10" s="10">
        <f>SUM(F11:F18)</f>
        <v>1630</v>
      </c>
      <c r="G10" s="8"/>
    </row>
    <row r="11" spans="1:10" s="15" customFormat="1" ht="31.5" customHeight="1" x14ac:dyDescent="0.35">
      <c r="A11" s="11">
        <v>1</v>
      </c>
      <c r="B11" s="12" t="s">
        <v>12</v>
      </c>
      <c r="C11" s="13" t="s">
        <v>13</v>
      </c>
      <c r="D11" s="13" t="s">
        <v>14</v>
      </c>
      <c r="E11" s="14">
        <v>948</v>
      </c>
      <c r="F11" s="14"/>
      <c r="G11" s="11"/>
      <c r="J11" s="73"/>
    </row>
    <row r="12" spans="1:10" s="15" customFormat="1" ht="31.5" customHeight="1" x14ac:dyDescent="0.35">
      <c r="A12" s="11">
        <v>2</v>
      </c>
      <c r="B12" s="12" t="s">
        <v>15</v>
      </c>
      <c r="C12" s="78" t="s">
        <v>13</v>
      </c>
      <c r="D12" s="16" t="s">
        <v>16</v>
      </c>
      <c r="E12" s="14">
        <v>1127</v>
      </c>
      <c r="F12" s="14"/>
      <c r="G12" s="11"/>
    </row>
    <row r="13" spans="1:10" s="15" customFormat="1" ht="21.75" customHeight="1" x14ac:dyDescent="0.35">
      <c r="A13" s="11">
        <v>3</v>
      </c>
      <c r="B13" s="12" t="s">
        <v>19</v>
      </c>
      <c r="C13" s="78" t="s">
        <v>20</v>
      </c>
      <c r="D13" s="13" t="s">
        <v>21</v>
      </c>
      <c r="E13" s="14">
        <v>1833</v>
      </c>
      <c r="F13" s="14"/>
      <c r="G13" s="11"/>
      <c r="I13" s="73"/>
    </row>
    <row r="14" spans="1:10" s="15" customFormat="1" ht="20.25" customHeight="1" x14ac:dyDescent="0.35">
      <c r="A14" s="11">
        <v>4</v>
      </c>
      <c r="B14" s="17" t="s">
        <v>22</v>
      </c>
      <c r="C14" s="78" t="s">
        <v>20</v>
      </c>
      <c r="D14" s="13">
        <v>2009</v>
      </c>
      <c r="E14" s="14">
        <v>512</v>
      </c>
      <c r="F14" s="14"/>
      <c r="G14" s="11"/>
    </row>
    <row r="15" spans="1:10" s="15" customFormat="1" ht="33.75" customHeight="1" x14ac:dyDescent="0.35">
      <c r="A15" s="11">
        <v>5</v>
      </c>
      <c r="B15" s="12" t="s">
        <v>23</v>
      </c>
      <c r="C15" s="78" t="s">
        <v>24</v>
      </c>
      <c r="D15" s="13">
        <v>2013</v>
      </c>
      <c r="E15" s="14"/>
      <c r="F15" s="14">
        <v>600</v>
      </c>
      <c r="G15" s="11"/>
    </row>
    <row r="16" spans="1:10" s="15" customFormat="1" ht="20.25" customHeight="1" x14ac:dyDescent="0.35">
      <c r="A16" s="11">
        <v>6</v>
      </c>
      <c r="B16" s="12" t="s">
        <v>25</v>
      </c>
      <c r="C16" s="78" t="s">
        <v>91</v>
      </c>
      <c r="D16" s="13" t="s">
        <v>26</v>
      </c>
      <c r="E16" s="14">
        <v>281</v>
      </c>
      <c r="F16" s="14"/>
      <c r="G16" s="11"/>
    </row>
    <row r="17" spans="1:12" s="15" customFormat="1" ht="36.75" customHeight="1" x14ac:dyDescent="0.35">
      <c r="A17" s="11">
        <v>7</v>
      </c>
      <c r="B17" s="12" t="s">
        <v>18</v>
      </c>
      <c r="C17" s="78" t="s">
        <v>17</v>
      </c>
      <c r="D17" s="16">
        <v>2018</v>
      </c>
      <c r="E17" s="14"/>
      <c r="F17" s="14">
        <v>668</v>
      </c>
      <c r="G17" s="11"/>
    </row>
    <row r="18" spans="1:12" s="15" customFormat="1" ht="30" customHeight="1" x14ac:dyDescent="0.35">
      <c r="A18" s="11">
        <v>8</v>
      </c>
      <c r="B18" s="12" t="s">
        <v>89</v>
      </c>
      <c r="C18" s="78" t="s">
        <v>90</v>
      </c>
      <c r="D18" s="13">
        <v>2018</v>
      </c>
      <c r="E18" s="14"/>
      <c r="F18" s="14">
        <v>362</v>
      </c>
      <c r="G18" s="11"/>
    </row>
    <row r="19" spans="1:12" s="15" customFormat="1" ht="20.25" customHeight="1" x14ac:dyDescent="0.35">
      <c r="A19" s="23" t="s">
        <v>10</v>
      </c>
      <c r="B19" s="24" t="s">
        <v>27</v>
      </c>
      <c r="C19" s="79"/>
      <c r="D19" s="25"/>
      <c r="E19" s="26">
        <f>SUM(E20:E22)</f>
        <v>2130</v>
      </c>
      <c r="F19" s="26"/>
      <c r="G19" s="27"/>
    </row>
    <row r="20" spans="1:12" s="15" customFormat="1" ht="20.25" customHeight="1" x14ac:dyDescent="0.35">
      <c r="A20" s="28">
        <v>1</v>
      </c>
      <c r="B20" s="29" t="s">
        <v>28</v>
      </c>
      <c r="C20" s="30" t="s">
        <v>29</v>
      </c>
      <c r="D20" s="31">
        <v>2002</v>
      </c>
      <c r="E20" s="32">
        <v>400</v>
      </c>
      <c r="F20" s="32"/>
      <c r="G20" s="34"/>
    </row>
    <row r="21" spans="1:12" s="15" customFormat="1" ht="20.25" customHeight="1" x14ac:dyDescent="0.35">
      <c r="A21" s="35">
        <v>2</v>
      </c>
      <c r="B21" s="12" t="s">
        <v>30</v>
      </c>
      <c r="C21" s="36" t="s">
        <v>29</v>
      </c>
      <c r="D21" s="16">
        <v>2004</v>
      </c>
      <c r="E21" s="14">
        <v>874</v>
      </c>
      <c r="F21" s="14"/>
      <c r="G21" s="11"/>
    </row>
    <row r="22" spans="1:12" s="15" customFormat="1" ht="33" customHeight="1" x14ac:dyDescent="0.35">
      <c r="A22" s="37">
        <v>3</v>
      </c>
      <c r="B22" s="19" t="s">
        <v>102</v>
      </c>
      <c r="C22" s="22" t="s">
        <v>20</v>
      </c>
      <c r="D22" s="20">
        <v>2012</v>
      </c>
      <c r="E22" s="21">
        <v>856</v>
      </c>
      <c r="F22" s="21"/>
      <c r="G22" s="18"/>
    </row>
    <row r="23" spans="1:12" s="42" customFormat="1" ht="20.25" customHeight="1" x14ac:dyDescent="0.35">
      <c r="A23" s="38" t="s">
        <v>31</v>
      </c>
      <c r="B23" s="39" t="s">
        <v>32</v>
      </c>
      <c r="C23" s="40"/>
      <c r="D23" s="40"/>
      <c r="E23" s="41"/>
      <c r="F23" s="41"/>
      <c r="G23" s="4"/>
    </row>
    <row r="24" spans="1:12" s="42" customFormat="1" ht="20.25" customHeight="1" x14ac:dyDescent="0.35">
      <c r="A24" s="28" t="s">
        <v>10</v>
      </c>
      <c r="B24" s="43" t="s">
        <v>27</v>
      </c>
      <c r="C24" s="44"/>
      <c r="D24" s="44"/>
      <c r="E24" s="45">
        <f>SUM(E25:E27)</f>
        <v>1055</v>
      </c>
      <c r="F24" s="45">
        <f>SUM(F25:F27)</f>
        <v>333</v>
      </c>
      <c r="G24" s="46"/>
    </row>
    <row r="25" spans="1:12" s="15" customFormat="1" ht="31.5" customHeight="1" x14ac:dyDescent="0.35">
      <c r="A25" s="35">
        <v>1</v>
      </c>
      <c r="B25" s="12" t="s">
        <v>33</v>
      </c>
      <c r="C25" s="13" t="s">
        <v>34</v>
      </c>
      <c r="D25" s="13">
        <v>2000</v>
      </c>
      <c r="E25" s="14"/>
      <c r="F25" s="14">
        <v>130</v>
      </c>
      <c r="G25" s="11"/>
    </row>
    <row r="26" spans="1:12" s="15" customFormat="1" ht="33.75" customHeight="1" x14ac:dyDescent="0.35">
      <c r="A26" s="35">
        <v>2</v>
      </c>
      <c r="B26" s="12" t="s">
        <v>33</v>
      </c>
      <c r="C26" s="13" t="s">
        <v>34</v>
      </c>
      <c r="D26" s="36">
        <v>2009</v>
      </c>
      <c r="E26" s="14"/>
      <c r="F26" s="14">
        <v>203</v>
      </c>
      <c r="G26" s="11"/>
    </row>
    <row r="27" spans="1:12" s="15" customFormat="1" ht="22.5" customHeight="1" x14ac:dyDescent="0.35">
      <c r="A27" s="37">
        <v>3</v>
      </c>
      <c r="B27" s="47" t="s">
        <v>103</v>
      </c>
      <c r="C27" s="48" t="s">
        <v>35</v>
      </c>
      <c r="D27" s="48" t="s">
        <v>36</v>
      </c>
      <c r="E27" s="21">
        <v>1055</v>
      </c>
      <c r="F27" s="21"/>
      <c r="G27" s="18"/>
    </row>
    <row r="28" spans="1:12" s="42" customFormat="1" ht="20.25" customHeight="1" x14ac:dyDescent="0.35">
      <c r="A28" s="38" t="s">
        <v>37</v>
      </c>
      <c r="B28" s="49" t="s">
        <v>38</v>
      </c>
      <c r="C28" s="40"/>
      <c r="D28" s="40"/>
      <c r="E28" s="41"/>
      <c r="F28" s="41"/>
      <c r="G28" s="4"/>
      <c r="J28" s="50"/>
      <c r="K28" s="50"/>
      <c r="L28" s="50"/>
    </row>
    <row r="29" spans="1:12" s="42" customFormat="1" ht="20.25" customHeight="1" x14ac:dyDescent="0.35">
      <c r="A29" s="51" t="s">
        <v>10</v>
      </c>
      <c r="B29" s="52" t="s">
        <v>11</v>
      </c>
      <c r="C29" s="44"/>
      <c r="D29" s="44"/>
      <c r="E29" s="45">
        <f>SUM(E30:E31)</f>
        <v>1686</v>
      </c>
      <c r="F29" s="45"/>
      <c r="G29" s="46"/>
      <c r="J29" s="50"/>
      <c r="K29" s="50"/>
      <c r="L29" s="50"/>
    </row>
    <row r="30" spans="1:12" s="15" customFormat="1" ht="20.25" customHeight="1" x14ac:dyDescent="0.35">
      <c r="A30" s="35">
        <v>1</v>
      </c>
      <c r="B30" s="53" t="s">
        <v>39</v>
      </c>
      <c r="C30" s="13" t="s">
        <v>40</v>
      </c>
      <c r="D30" s="13" t="s">
        <v>41</v>
      </c>
      <c r="E30" s="14">
        <v>320</v>
      </c>
      <c r="F30" s="14"/>
      <c r="G30" s="11"/>
    </row>
    <row r="31" spans="1:12" s="15" customFormat="1" ht="20.25" customHeight="1" x14ac:dyDescent="0.35">
      <c r="A31" s="35">
        <v>2</v>
      </c>
      <c r="B31" s="53" t="s">
        <v>92</v>
      </c>
      <c r="C31" s="13" t="s">
        <v>45</v>
      </c>
      <c r="D31" s="13" t="s">
        <v>93</v>
      </c>
      <c r="E31" s="14">
        <v>1366</v>
      </c>
      <c r="F31" s="14"/>
      <c r="G31" s="11"/>
    </row>
    <row r="32" spans="1:12" s="15" customFormat="1" ht="20.25" customHeight="1" x14ac:dyDescent="0.35">
      <c r="A32" s="35" t="s">
        <v>10</v>
      </c>
      <c r="B32" s="54" t="s">
        <v>27</v>
      </c>
      <c r="C32" s="13"/>
      <c r="D32" s="13"/>
      <c r="E32" s="55">
        <f>SUM(E33:E34)</f>
        <v>0</v>
      </c>
      <c r="F32" s="55">
        <f>SUM(F33:F34)</f>
        <v>822</v>
      </c>
      <c r="G32" s="11"/>
    </row>
    <row r="33" spans="1:7" s="15" customFormat="1" ht="20.25" customHeight="1" x14ac:dyDescent="0.35">
      <c r="A33" s="35">
        <v>1</v>
      </c>
      <c r="B33" s="53" t="s">
        <v>42</v>
      </c>
      <c r="C33" s="13" t="s">
        <v>43</v>
      </c>
      <c r="D33" s="13">
        <v>2002</v>
      </c>
      <c r="E33" s="14"/>
      <c r="F33" s="14">
        <v>346</v>
      </c>
      <c r="G33" s="11"/>
    </row>
    <row r="34" spans="1:7" s="15" customFormat="1" ht="20.25" customHeight="1" x14ac:dyDescent="0.35">
      <c r="A34" s="37">
        <v>2</v>
      </c>
      <c r="B34" s="56" t="s">
        <v>44</v>
      </c>
      <c r="C34" s="22" t="s">
        <v>45</v>
      </c>
      <c r="D34" s="22"/>
      <c r="E34" s="21"/>
      <c r="F34" s="21">
        <v>476</v>
      </c>
      <c r="G34" s="18"/>
    </row>
    <row r="35" spans="1:7" s="15" customFormat="1" ht="20.25" customHeight="1" x14ac:dyDescent="0.35">
      <c r="A35" s="38" t="s">
        <v>46</v>
      </c>
      <c r="B35" s="49" t="s">
        <v>98</v>
      </c>
      <c r="C35" s="25"/>
      <c r="D35" s="25"/>
      <c r="E35" s="57"/>
      <c r="F35" s="57"/>
      <c r="G35" s="27"/>
    </row>
    <row r="36" spans="1:7" s="15" customFormat="1" ht="20.25" customHeight="1" x14ac:dyDescent="0.35">
      <c r="A36" s="51" t="s">
        <v>10</v>
      </c>
      <c r="B36" s="52" t="s">
        <v>11</v>
      </c>
      <c r="C36" s="33"/>
      <c r="D36" s="33"/>
      <c r="E36" s="45">
        <f>SUM(E37:E40)</f>
        <v>5588</v>
      </c>
      <c r="F36" s="45"/>
      <c r="G36" s="34"/>
    </row>
    <row r="37" spans="1:7" s="15" customFormat="1" ht="20.25" customHeight="1" x14ac:dyDescent="0.35">
      <c r="A37" s="35">
        <v>1</v>
      </c>
      <c r="B37" s="53" t="s">
        <v>48</v>
      </c>
      <c r="C37" s="13" t="s">
        <v>49</v>
      </c>
      <c r="D37" s="13" t="s">
        <v>50</v>
      </c>
      <c r="E37" s="14">
        <v>2210</v>
      </c>
      <c r="F37" s="14"/>
      <c r="G37" s="11"/>
    </row>
    <row r="38" spans="1:7" s="15" customFormat="1" ht="20.25" customHeight="1" x14ac:dyDescent="0.35">
      <c r="A38" s="35">
        <v>2</v>
      </c>
      <c r="B38" s="53" t="s">
        <v>51</v>
      </c>
      <c r="C38" s="13" t="s">
        <v>49</v>
      </c>
      <c r="D38" s="13">
        <v>2002</v>
      </c>
      <c r="E38" s="14">
        <v>696</v>
      </c>
      <c r="F38" s="14"/>
      <c r="G38" s="11"/>
    </row>
    <row r="39" spans="1:7" s="15" customFormat="1" ht="20.25" customHeight="1" x14ac:dyDescent="0.35">
      <c r="A39" s="35">
        <v>3</v>
      </c>
      <c r="B39" s="53" t="s">
        <v>52</v>
      </c>
      <c r="C39" s="13" t="s">
        <v>53</v>
      </c>
      <c r="D39" s="13" t="s">
        <v>54</v>
      </c>
      <c r="E39" s="14">
        <v>1682</v>
      </c>
      <c r="F39" s="14"/>
      <c r="G39" s="11"/>
    </row>
    <row r="40" spans="1:7" s="15" customFormat="1" ht="20.25" customHeight="1" x14ac:dyDescent="0.35">
      <c r="A40" s="35">
        <v>4</v>
      </c>
      <c r="B40" s="53" t="s">
        <v>94</v>
      </c>
      <c r="C40" s="13" t="s">
        <v>95</v>
      </c>
      <c r="D40" s="13" t="s">
        <v>96</v>
      </c>
      <c r="E40" s="14">
        <v>1000</v>
      </c>
      <c r="F40" s="14"/>
      <c r="G40" s="11"/>
    </row>
    <row r="41" spans="1:7" s="58" customFormat="1" ht="20.25" customHeight="1" x14ac:dyDescent="0.35">
      <c r="A41" s="59" t="s">
        <v>10</v>
      </c>
      <c r="B41" s="54" t="s">
        <v>27</v>
      </c>
      <c r="C41" s="60"/>
      <c r="D41" s="60"/>
      <c r="E41" s="55">
        <f>SUM(E42:E43)</f>
        <v>4062</v>
      </c>
      <c r="F41" s="55"/>
      <c r="G41" s="61"/>
    </row>
    <row r="42" spans="1:7" s="15" customFormat="1" ht="34.5" customHeight="1" x14ac:dyDescent="0.35">
      <c r="A42" s="35">
        <v>1</v>
      </c>
      <c r="B42" s="53" t="s">
        <v>55</v>
      </c>
      <c r="C42" s="13" t="s">
        <v>47</v>
      </c>
      <c r="D42" s="13" t="s">
        <v>56</v>
      </c>
      <c r="E42" s="14">
        <v>2793</v>
      </c>
      <c r="F42" s="14"/>
      <c r="G42" s="11"/>
    </row>
    <row r="43" spans="1:7" s="15" customFormat="1" ht="20.25" customHeight="1" x14ac:dyDescent="0.35">
      <c r="A43" s="37">
        <v>2</v>
      </c>
      <c r="B43" s="47" t="s">
        <v>97</v>
      </c>
      <c r="C43" s="22" t="s">
        <v>105</v>
      </c>
      <c r="D43" s="22">
        <v>2006</v>
      </c>
      <c r="E43" s="21">
        <v>1269</v>
      </c>
      <c r="F43" s="21"/>
      <c r="G43" s="18"/>
    </row>
    <row r="44" spans="1:7" s="15" customFormat="1" ht="20.25" customHeight="1" x14ac:dyDescent="0.35">
      <c r="A44" s="38" t="s">
        <v>57</v>
      </c>
      <c r="B44" s="49" t="s">
        <v>99</v>
      </c>
      <c r="C44" s="25"/>
      <c r="D44" s="25"/>
      <c r="E44" s="57"/>
      <c r="F44" s="57"/>
      <c r="G44" s="27"/>
    </row>
    <row r="45" spans="1:7" s="15" customFormat="1" ht="20.25" customHeight="1" x14ac:dyDescent="0.35">
      <c r="A45" s="28" t="s">
        <v>10</v>
      </c>
      <c r="B45" s="52" t="s">
        <v>11</v>
      </c>
      <c r="C45" s="33"/>
      <c r="D45" s="33"/>
      <c r="E45" s="45"/>
      <c r="F45" s="45">
        <f>SUM(F46:F48)</f>
        <v>3522</v>
      </c>
      <c r="G45" s="34"/>
    </row>
    <row r="46" spans="1:7" s="15" customFormat="1" ht="33" customHeight="1" x14ac:dyDescent="0.35">
      <c r="A46" s="35">
        <v>1</v>
      </c>
      <c r="B46" s="53" t="s">
        <v>59</v>
      </c>
      <c r="C46" s="13" t="s">
        <v>60</v>
      </c>
      <c r="D46" s="13" t="s">
        <v>61</v>
      </c>
      <c r="E46" s="14"/>
      <c r="F46" s="14">
        <v>2495</v>
      </c>
      <c r="G46" s="11"/>
    </row>
    <row r="47" spans="1:7" s="15" customFormat="1" ht="36.75" customHeight="1" x14ac:dyDescent="0.35">
      <c r="A47" s="35">
        <v>2</v>
      </c>
      <c r="B47" s="53" t="s">
        <v>62</v>
      </c>
      <c r="C47" s="13" t="s">
        <v>63</v>
      </c>
      <c r="D47" s="13">
        <v>2016</v>
      </c>
      <c r="E47" s="14"/>
      <c r="F47" s="14">
        <v>242</v>
      </c>
      <c r="G47" s="11"/>
    </row>
    <row r="48" spans="1:7" s="15" customFormat="1" ht="36" customHeight="1" x14ac:dyDescent="0.35">
      <c r="A48" s="35">
        <v>3</v>
      </c>
      <c r="B48" s="53" t="s">
        <v>64</v>
      </c>
      <c r="C48" s="13" t="s">
        <v>106</v>
      </c>
      <c r="D48" s="13">
        <v>2018</v>
      </c>
      <c r="E48" s="14"/>
      <c r="F48" s="14">
        <v>785</v>
      </c>
      <c r="G48" s="11"/>
    </row>
    <row r="49" spans="1:7" s="15" customFormat="1" ht="20.25" customHeight="1" x14ac:dyDescent="0.35">
      <c r="A49" s="35" t="s">
        <v>10</v>
      </c>
      <c r="B49" s="54" t="s">
        <v>27</v>
      </c>
      <c r="C49" s="13"/>
      <c r="D49" s="13"/>
      <c r="E49" s="55">
        <f>E50</f>
        <v>2814.5</v>
      </c>
      <c r="F49" s="55"/>
      <c r="G49" s="11"/>
    </row>
    <row r="50" spans="1:7" s="15" customFormat="1" ht="27" customHeight="1" x14ac:dyDescent="0.35">
      <c r="A50" s="37">
        <v>1</v>
      </c>
      <c r="B50" s="47" t="s">
        <v>101</v>
      </c>
      <c r="C50" s="22" t="s">
        <v>58</v>
      </c>
      <c r="D50" s="22" t="s">
        <v>65</v>
      </c>
      <c r="E50" s="21">
        <v>2814.5</v>
      </c>
      <c r="F50" s="21"/>
      <c r="G50" s="18"/>
    </row>
    <row r="51" spans="1:7" s="15" customFormat="1" ht="20.25" customHeight="1" x14ac:dyDescent="0.35">
      <c r="A51" s="38" t="s">
        <v>66</v>
      </c>
      <c r="B51" s="49" t="s">
        <v>67</v>
      </c>
      <c r="C51" s="25"/>
      <c r="D51" s="25"/>
      <c r="E51" s="57"/>
      <c r="F51" s="57"/>
      <c r="G51" s="27"/>
    </row>
    <row r="52" spans="1:7" s="15" customFormat="1" ht="20.25" customHeight="1" x14ac:dyDescent="0.35">
      <c r="A52" s="28"/>
      <c r="B52" s="62" t="s">
        <v>27</v>
      </c>
      <c r="C52" s="33"/>
      <c r="D52" s="33"/>
      <c r="E52" s="45">
        <f>SUM(E53:E54)</f>
        <v>4228.2</v>
      </c>
      <c r="F52" s="45"/>
      <c r="G52" s="34"/>
    </row>
    <row r="53" spans="1:7" s="15" customFormat="1" ht="35.25" customHeight="1" x14ac:dyDescent="0.35">
      <c r="A53" s="35">
        <v>1</v>
      </c>
      <c r="B53" s="53" t="s">
        <v>68</v>
      </c>
      <c r="C53" s="13" t="s">
        <v>69</v>
      </c>
      <c r="D53" s="13" t="s">
        <v>70</v>
      </c>
      <c r="E53" s="14">
        <v>2418.1999999999998</v>
      </c>
      <c r="F53" s="14"/>
      <c r="G53" s="11"/>
    </row>
    <row r="54" spans="1:7" s="15" customFormat="1" ht="20.25" customHeight="1" x14ac:dyDescent="0.35">
      <c r="A54" s="35">
        <v>2</v>
      </c>
      <c r="B54" s="53" t="s">
        <v>71</v>
      </c>
      <c r="C54" s="13" t="s">
        <v>72</v>
      </c>
      <c r="D54" s="13">
        <v>2014</v>
      </c>
      <c r="E54" s="14">
        <v>1810</v>
      </c>
      <c r="F54" s="14"/>
      <c r="G54" s="11"/>
    </row>
    <row r="55" spans="1:7" s="42" customFormat="1" ht="20.25" customHeight="1" x14ac:dyDescent="0.35">
      <c r="A55" s="38" t="s">
        <v>73</v>
      </c>
      <c r="B55" s="49" t="s">
        <v>74</v>
      </c>
      <c r="C55" s="40"/>
      <c r="D55" s="40"/>
      <c r="E55" s="41"/>
      <c r="F55" s="41"/>
      <c r="G55" s="4"/>
    </row>
    <row r="56" spans="1:7" s="15" customFormat="1" ht="20.25" customHeight="1" x14ac:dyDescent="0.35">
      <c r="A56" s="28"/>
      <c r="B56" s="62" t="s">
        <v>104</v>
      </c>
      <c r="C56" s="33"/>
      <c r="D56" s="33"/>
      <c r="E56" s="45">
        <f>E57</f>
        <v>21233</v>
      </c>
      <c r="F56" s="45"/>
      <c r="G56" s="34"/>
    </row>
    <row r="57" spans="1:7" s="15" customFormat="1" ht="69.75" customHeight="1" x14ac:dyDescent="0.35">
      <c r="A57" s="37">
        <v>1</v>
      </c>
      <c r="B57" s="47" t="s">
        <v>75</v>
      </c>
      <c r="C57" s="63" t="s">
        <v>107</v>
      </c>
      <c r="D57" s="63">
        <v>2012</v>
      </c>
      <c r="E57" s="64">
        <v>21233</v>
      </c>
      <c r="F57" s="64"/>
      <c r="G57" s="18"/>
    </row>
    <row r="58" spans="1:7" s="15" customFormat="1" ht="20.25" customHeight="1" x14ac:dyDescent="0.35">
      <c r="A58" s="38" t="s">
        <v>76</v>
      </c>
      <c r="B58" s="49" t="s">
        <v>77</v>
      </c>
      <c r="C58" s="25"/>
      <c r="D58" s="25"/>
      <c r="E58" s="57"/>
      <c r="F58" s="57"/>
      <c r="G58" s="27"/>
    </row>
    <row r="59" spans="1:7" s="15" customFormat="1" ht="20.25" customHeight="1" x14ac:dyDescent="0.35">
      <c r="A59" s="51"/>
      <c r="B59" s="65" t="s">
        <v>11</v>
      </c>
      <c r="C59" s="33"/>
      <c r="D59" s="33"/>
      <c r="E59" s="45">
        <f>SUM(E60:E65)</f>
        <v>3908.2300000000005</v>
      </c>
      <c r="F59" s="45"/>
      <c r="G59" s="34"/>
    </row>
    <row r="60" spans="1:7" s="15" customFormat="1" ht="36" customHeight="1" x14ac:dyDescent="0.35">
      <c r="A60" s="35">
        <v>1</v>
      </c>
      <c r="B60" s="66" t="s">
        <v>78</v>
      </c>
      <c r="C60" s="11" t="s">
        <v>79</v>
      </c>
      <c r="D60" s="11" t="s">
        <v>16</v>
      </c>
      <c r="E60" s="14">
        <v>395</v>
      </c>
      <c r="F60" s="14"/>
      <c r="G60" s="11"/>
    </row>
    <row r="61" spans="1:7" s="15" customFormat="1" ht="20.25" customHeight="1" x14ac:dyDescent="0.35">
      <c r="A61" s="35">
        <v>2</v>
      </c>
      <c r="B61" s="66" t="s">
        <v>80</v>
      </c>
      <c r="C61" s="11" t="s">
        <v>81</v>
      </c>
      <c r="D61" s="11" t="s">
        <v>41</v>
      </c>
      <c r="E61" s="14">
        <v>1038</v>
      </c>
      <c r="F61" s="14"/>
      <c r="G61" s="11"/>
    </row>
    <row r="62" spans="1:7" s="15" customFormat="1" ht="20.25" customHeight="1" x14ac:dyDescent="0.35">
      <c r="A62" s="35">
        <v>3</v>
      </c>
      <c r="B62" s="66" t="s">
        <v>82</v>
      </c>
      <c r="C62" s="11" t="s">
        <v>79</v>
      </c>
      <c r="D62" s="11" t="s">
        <v>83</v>
      </c>
      <c r="E62" s="14">
        <v>948.8</v>
      </c>
      <c r="F62" s="14"/>
      <c r="G62" s="11"/>
    </row>
    <row r="63" spans="1:7" s="15" customFormat="1" ht="20.25" customHeight="1" x14ac:dyDescent="0.35">
      <c r="A63" s="35">
        <v>4</v>
      </c>
      <c r="B63" s="66" t="s">
        <v>84</v>
      </c>
      <c r="C63" s="11" t="s">
        <v>79</v>
      </c>
      <c r="D63" s="11" t="s">
        <v>83</v>
      </c>
      <c r="E63" s="14">
        <v>148.9</v>
      </c>
      <c r="F63" s="14"/>
      <c r="G63" s="11"/>
    </row>
    <row r="64" spans="1:7" s="15" customFormat="1" ht="34.5" customHeight="1" x14ac:dyDescent="0.35">
      <c r="A64" s="35">
        <v>5</v>
      </c>
      <c r="B64" s="66" t="s">
        <v>85</v>
      </c>
      <c r="C64" s="11" t="s">
        <v>81</v>
      </c>
      <c r="D64" s="11" t="s">
        <v>86</v>
      </c>
      <c r="E64" s="14">
        <v>980</v>
      </c>
      <c r="F64" s="14"/>
      <c r="G64" s="11"/>
    </row>
    <row r="65" spans="1:9" s="15" customFormat="1" ht="36.75" customHeight="1" x14ac:dyDescent="0.35">
      <c r="A65" s="37">
        <v>6</v>
      </c>
      <c r="B65" s="67" t="s">
        <v>87</v>
      </c>
      <c r="C65" s="18" t="s">
        <v>79</v>
      </c>
      <c r="D65" s="18" t="s">
        <v>86</v>
      </c>
      <c r="E65" s="21">
        <v>397.53</v>
      </c>
      <c r="F65" s="21"/>
      <c r="G65" s="18"/>
      <c r="I65" s="73"/>
    </row>
    <row r="66" spans="1:9" s="15" customFormat="1" ht="20.25" customHeight="1" x14ac:dyDescent="0.35">
      <c r="A66" s="68"/>
      <c r="B66" s="69" t="s">
        <v>88</v>
      </c>
      <c r="C66" s="70"/>
      <c r="D66" s="70"/>
      <c r="E66" s="71">
        <f>SUM(E67:E69)</f>
        <v>51405.93</v>
      </c>
      <c r="F66" s="71">
        <f>F67+F68</f>
        <v>6307</v>
      </c>
      <c r="G66" s="72"/>
      <c r="H66" s="73"/>
    </row>
    <row r="67" spans="1:9" s="15" customFormat="1" ht="20.25" customHeight="1" x14ac:dyDescent="0.35">
      <c r="A67" s="74"/>
      <c r="B67" s="75" t="s">
        <v>11</v>
      </c>
      <c r="C67" s="70"/>
      <c r="D67" s="70"/>
      <c r="E67" s="76">
        <f>E10+E29+E36+E45+E59</f>
        <v>15883.23</v>
      </c>
      <c r="F67" s="76">
        <f>F10+F29+F36+F45+F59</f>
        <v>5152</v>
      </c>
      <c r="G67" s="72"/>
    </row>
    <row r="68" spans="1:9" s="15" customFormat="1" ht="20.25" customHeight="1" x14ac:dyDescent="0.35">
      <c r="A68" s="74"/>
      <c r="B68" s="75" t="s">
        <v>27</v>
      </c>
      <c r="C68" s="70"/>
      <c r="D68" s="70"/>
      <c r="E68" s="76">
        <f>E19+E24+E32+E41+E49+E52</f>
        <v>14289.7</v>
      </c>
      <c r="F68" s="76">
        <f>F19+F24+F32+F41+F49+F52+F56</f>
        <v>1155</v>
      </c>
      <c r="G68" s="72"/>
    </row>
    <row r="69" spans="1:9" s="15" customFormat="1" ht="20.25" customHeight="1" x14ac:dyDescent="0.35">
      <c r="A69" s="74"/>
      <c r="B69" s="75" t="s">
        <v>104</v>
      </c>
      <c r="C69" s="70"/>
      <c r="D69" s="70"/>
      <c r="E69" s="76">
        <f>E56</f>
        <v>21233</v>
      </c>
      <c r="F69" s="76"/>
      <c r="G69" s="72"/>
    </row>
    <row r="71" spans="1:9" ht="16.2" x14ac:dyDescent="0.35">
      <c r="B71" s="77"/>
      <c r="E71" s="77"/>
      <c r="F71" s="77"/>
    </row>
  </sheetData>
  <mergeCells count="10">
    <mergeCell ref="A3:G3"/>
    <mergeCell ref="A1:G1"/>
    <mergeCell ref="A2:G2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47244094488188981" right="0.39370078740157483" top="0.78740157480314965" bottom="0.59055118110236227" header="0.31496062992125984" footer="0.31496062992125984"/>
  <pageSetup paperSize="9" scale="9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2</vt:i4>
      </vt:variant>
    </vt:vector>
  </HeadingPairs>
  <TitlesOfParts>
    <vt:vector size="3" baseType="lpstr">
      <vt:lpstr>De ke</vt:lpstr>
      <vt:lpstr>'De ke'!Print_Titles</vt:lpstr>
      <vt:lpstr>'De ke'!Vùng_In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haison</dc:creator>
  <cp:lastModifiedBy>My PC</cp:lastModifiedBy>
  <cp:lastPrinted>2020-01-14T02:28:58Z</cp:lastPrinted>
  <dcterms:created xsi:type="dcterms:W3CDTF">2019-10-21T01:22:06Z</dcterms:created>
  <dcterms:modified xsi:type="dcterms:W3CDTF">2020-02-14T03:38:40Z</dcterms:modified>
</cp:coreProperties>
</file>